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210" windowWidth="18735" windowHeight="11910" activeTab="1"/>
  </bookViews>
  <sheets>
    <sheet name="Instructions" sheetId="1" r:id="rId1"/>
    <sheet name="Set-up" sheetId="2" r:id="rId2"/>
    <sheet name="Progress Record" sheetId="3" r:id="rId3"/>
    <sheet name="blueline" sheetId="4" r:id="rId4"/>
    <sheet name="Version History" sheetId="5" r:id="rId5"/>
  </sheets>
  <definedNames>
    <definedName name="ASeries">'Progress Record'!$M$4:$M$124</definedName>
    <definedName name="DateSeries">'Progress Record'!$B$4:$B$124</definedName>
    <definedName name="DAworkingseries">'Progress Record'!#REF!</definedName>
    <definedName name="Day_No">'Progress Record'!#REF!</definedName>
    <definedName name="DayEWorkingSeries">'Progress Record'!$R$14:$R$97</definedName>
    <definedName name="DEworkingseries">'Progress Record'!#REF!</definedName>
    <definedName name="DSeries">'Progress Record'!#REF!</definedName>
    <definedName name="DWorkingSeries">'Progress Record'!#REF!</definedName>
    <definedName name="ESeries">'Progress Record'!$N$4:$N$124</definedName>
    <definedName name="_xlnm.Print_Area" localSheetId="0">'Instructions'!$A:$B</definedName>
    <definedName name="_xlnm.Print_Area" localSheetId="4">'Version History'!$A:$B</definedName>
    <definedName name="RawData">'Progress Record'!$H$4:$K$124</definedName>
    <definedName name="Rec_Flr">'Progress Record'!$L$4:$L$124</definedName>
    <definedName name="StartCell">'Progress Record'!$H$4</definedName>
    <definedName name="SynchDate">'Set-up'!#REF!</definedName>
  </definedNames>
  <calcPr fullCalcOnLoad="1"/>
</workbook>
</file>

<file path=xl/sharedStrings.xml><?xml version="1.0" encoding="utf-8"?>
<sst xmlns="http://schemas.openxmlformats.org/spreadsheetml/2006/main" count="154" uniqueCount="118">
  <si>
    <t>Standard Celeration Chart MS Excel Template Instructions</t>
  </si>
  <si>
    <t>ASSESSMENT DATA ENTRY</t>
  </si>
  <si>
    <t>[1]</t>
  </si>
  <si>
    <r>
      <t>Click on the "</t>
    </r>
    <r>
      <rPr>
        <b/>
        <sz val="9"/>
        <rFont val="Helv"/>
        <family val="0"/>
      </rPr>
      <t>Progress Record</t>
    </r>
    <r>
      <rPr>
        <sz val="9"/>
        <rFont val="Helv"/>
        <family val="0"/>
      </rPr>
      <t>" tab at the bottom of the screen.</t>
    </r>
  </si>
  <si>
    <t>[2]</t>
  </si>
  <si>
    <r>
      <t xml:space="preserve">Enter the </t>
    </r>
    <r>
      <rPr>
        <b/>
        <sz val="9"/>
        <rFont val="Helv"/>
        <family val="0"/>
      </rPr>
      <t>name</t>
    </r>
    <r>
      <rPr>
        <sz val="9"/>
        <rFont val="Helv"/>
        <family val="0"/>
      </rPr>
      <t xml:space="preserve"> of the </t>
    </r>
    <r>
      <rPr>
        <b/>
        <sz val="9"/>
        <rFont val="Helv"/>
        <family val="0"/>
      </rPr>
      <t>behaver</t>
    </r>
    <r>
      <rPr>
        <sz val="9"/>
        <rFont val="Helv"/>
        <family val="0"/>
      </rPr>
      <t xml:space="preserve"> and the </t>
    </r>
    <r>
      <rPr>
        <b/>
        <sz val="9"/>
        <rFont val="Helv"/>
        <family val="0"/>
      </rPr>
      <t>Target</t>
    </r>
    <r>
      <rPr>
        <sz val="9"/>
        <rFont val="Helv"/>
        <family val="0"/>
      </rPr>
      <t xml:space="preserve"> </t>
    </r>
    <r>
      <rPr>
        <b/>
        <sz val="9"/>
        <rFont val="Helv"/>
        <family val="0"/>
      </rPr>
      <t>MC</t>
    </r>
    <r>
      <rPr>
        <sz val="9"/>
        <rFont val="Helv"/>
        <family val="0"/>
      </rPr>
      <t xml:space="preserve"> at the top of the page in the places noted.</t>
    </r>
  </si>
  <si>
    <t>This information will appear on the finished chart.</t>
  </si>
  <si>
    <t>[3]</t>
  </si>
  <si>
    <r>
      <t xml:space="preserve">Enter the </t>
    </r>
    <r>
      <rPr>
        <b/>
        <sz val="9"/>
        <rFont val="Helv"/>
        <family val="0"/>
      </rPr>
      <t>date</t>
    </r>
    <r>
      <rPr>
        <sz val="9"/>
        <rFont val="Helv"/>
        <family val="0"/>
      </rPr>
      <t xml:space="preserve"> of the first Sunday at the top top of the "date" column.</t>
    </r>
  </si>
  <si>
    <t>The name of the day of the week corresponding to that date will appear in the column to the left.</t>
  </si>
  <si>
    <t>If you don't know or don't care about the dates per se, just enter "9/1" or any other date.</t>
  </si>
  <si>
    <r>
      <t xml:space="preserve">All other dates will be calculated automatically.  </t>
    </r>
    <r>
      <rPr>
        <b/>
        <sz val="9"/>
        <rFont val="Helv"/>
        <family val="0"/>
      </rPr>
      <t>Don't</t>
    </r>
    <r>
      <rPr>
        <sz val="9"/>
        <rFont val="Helv"/>
        <family val="0"/>
      </rPr>
      <t xml:space="preserve"> try and enter dates in any other place.</t>
    </r>
  </si>
  <si>
    <t>[4]</t>
  </si>
  <si>
    <r>
      <t xml:space="preserve">Enter the </t>
    </r>
    <r>
      <rPr>
        <b/>
        <sz val="9"/>
        <rFont val="Helv"/>
        <family val="0"/>
      </rPr>
      <t xml:space="preserve">assessment time </t>
    </r>
    <r>
      <rPr>
        <sz val="9"/>
        <rFont val="Helv"/>
        <family val="0"/>
      </rPr>
      <t>(in minutes), the</t>
    </r>
    <r>
      <rPr>
        <b/>
        <sz val="9"/>
        <rFont val="Helv"/>
        <family val="0"/>
      </rPr>
      <t xml:space="preserve"> acceleration count</t>
    </r>
    <r>
      <rPr>
        <sz val="9"/>
        <rFont val="Helv"/>
        <family val="0"/>
      </rPr>
      <t>, the</t>
    </r>
    <r>
      <rPr>
        <b/>
        <sz val="9"/>
        <rFont val="Helv"/>
        <family val="0"/>
      </rPr>
      <t xml:space="preserve"> deceleration count</t>
    </r>
    <r>
      <rPr>
        <sz val="9"/>
        <rFont val="Helv"/>
        <family val="0"/>
      </rPr>
      <t>,</t>
    </r>
  </si>
  <si>
    <t xml:space="preserve"> and the total possible count in the spaces provided.</t>
  </si>
  <si>
    <t>[5]</t>
  </si>
  <si>
    <r>
      <t xml:space="preserve">Enter any </t>
    </r>
    <r>
      <rPr>
        <b/>
        <sz val="9"/>
        <rFont val="Helv"/>
        <family val="0"/>
      </rPr>
      <t>comments</t>
    </r>
    <r>
      <rPr>
        <sz val="9"/>
        <rFont val="Helv"/>
        <family val="0"/>
      </rPr>
      <t xml:space="preserve"> you wish to describe special conditions or events on a day.</t>
    </r>
  </si>
  <si>
    <r>
      <t xml:space="preserve">These comments will </t>
    </r>
    <r>
      <rPr>
        <b/>
        <sz val="9"/>
        <rFont val="Helv"/>
        <family val="0"/>
      </rPr>
      <t>not</t>
    </r>
    <r>
      <rPr>
        <sz val="9"/>
        <rFont val="Helv"/>
        <family val="0"/>
      </rPr>
      <t xml:space="preserve"> appear on the chart or effect charting in any way, but can provide a useful record of what might have influenced your assessments.</t>
    </r>
  </si>
  <si>
    <t>Notes: •</t>
  </si>
  <si>
    <t>The record floor, acceleration frequencies, deceleration frequencies, and record ceilings will</t>
  </si>
  <si>
    <r>
      <t xml:space="preserve"> be calculated automatically.  </t>
    </r>
    <r>
      <rPr>
        <b/>
        <sz val="9"/>
        <rFont val="Helv"/>
        <family val="0"/>
      </rPr>
      <t>Don't</t>
    </r>
    <r>
      <rPr>
        <sz val="9"/>
        <rFont val="Helv"/>
        <family val="0"/>
      </rPr>
      <t xml:space="preserve"> try to enter those values directly.</t>
    </r>
  </si>
  <si>
    <t>•</t>
  </si>
  <si>
    <t xml:space="preserve">If any of the counts (correct, error, total) are left blank, </t>
  </si>
  <si>
    <r>
      <t xml:space="preserve">Leave the row blank for any </t>
    </r>
    <r>
      <rPr>
        <b/>
        <sz val="9"/>
        <rFont val="Helv"/>
        <family val="0"/>
      </rPr>
      <t>ignore</t>
    </r>
    <r>
      <rPr>
        <sz val="9"/>
        <rFont val="Helv"/>
        <family val="0"/>
      </rPr>
      <t xml:space="preserve"> or </t>
    </r>
    <r>
      <rPr>
        <b/>
        <sz val="9"/>
        <rFont val="Helv"/>
        <family val="0"/>
      </rPr>
      <t>no chance</t>
    </r>
    <r>
      <rPr>
        <sz val="9"/>
        <rFont val="Helv"/>
        <family val="0"/>
      </rPr>
      <t xml:space="preserve"> day.  It will be left blank on the chart.</t>
    </r>
  </si>
  <si>
    <r>
      <t xml:space="preserve">Any day for which there is no entered assessment time will be left blank on the chart, even if counts are provided.  </t>
    </r>
    <r>
      <rPr>
        <b/>
        <sz val="9"/>
        <rFont val="Helv"/>
        <family val="0"/>
      </rPr>
      <t>If you wish to remove a data point from the chart temporarily,</t>
    </r>
    <r>
      <rPr>
        <sz val="9"/>
        <rFont val="Helv"/>
        <family val="0"/>
      </rPr>
      <t xml:space="preserve"> simply delete the assessment time for that day (the counts can be left inta</t>
    </r>
  </si>
  <si>
    <t>Notes:  •</t>
  </si>
  <si>
    <t>To View/Modify the STANDARD CHART</t>
  </si>
  <si>
    <t>Whenever data are entered on the progress record sheet, it is charted on the Standard Chart.</t>
  </si>
  <si>
    <r>
      <t xml:space="preserve">To see the chart, </t>
    </r>
    <r>
      <rPr>
        <b/>
        <sz val="9"/>
        <rFont val="Helv"/>
        <family val="0"/>
      </rPr>
      <t>click on the "Standard Chart" tab</t>
    </r>
    <r>
      <rPr>
        <sz val="9"/>
        <rFont val="Helv"/>
        <family val="0"/>
      </rPr>
      <t xml:space="preserve"> at the bottom of the worksheet.</t>
    </r>
  </si>
  <si>
    <r>
      <t xml:space="preserve">When the chart appears, </t>
    </r>
    <r>
      <rPr>
        <b/>
        <sz val="9"/>
        <rFont val="Helv"/>
        <family val="0"/>
      </rPr>
      <t>a dialogue box will appear stating that "negative or zero values" cannot be plotted</t>
    </r>
    <r>
      <rPr>
        <sz val="9"/>
        <rFont val="Helv"/>
        <family val="0"/>
      </rPr>
      <t xml:space="preserve">.  That simply means that there are days in the progress record that have no data (that will nearly always be the case). </t>
    </r>
    <r>
      <rPr>
        <b/>
        <sz val="9"/>
        <rFont val="Helv"/>
        <family val="0"/>
      </rPr>
      <t xml:space="preserve"> Just click on "OK"</t>
    </r>
    <r>
      <rPr>
        <sz val="9"/>
        <rFont val="Helv"/>
        <family val="0"/>
      </rPr>
      <t xml:space="preserve"> and the</t>
    </r>
  </si>
  <si>
    <r>
      <t xml:space="preserve">Most of the standard charting conventions are followed by the template:  </t>
    </r>
    <r>
      <rPr>
        <b/>
        <sz val="9"/>
        <rFont val="Helv"/>
        <family val="0"/>
      </rPr>
      <t>dashed lines</t>
    </r>
    <r>
      <rPr>
        <sz val="9"/>
        <rFont val="Helv"/>
        <family val="0"/>
      </rPr>
      <t xml:space="preserve"> represent the record floor and ceiling; </t>
    </r>
    <r>
      <rPr>
        <b/>
        <sz val="9"/>
        <rFont val="Helv"/>
        <family val="0"/>
      </rPr>
      <t>dots</t>
    </r>
    <r>
      <rPr>
        <sz val="9"/>
        <rFont val="Helv"/>
        <family val="0"/>
      </rPr>
      <t xml:space="preserve"> represent acceleration targets; </t>
    </r>
    <r>
      <rPr>
        <b/>
        <sz val="9"/>
        <rFont val="Helv"/>
        <family val="0"/>
      </rPr>
      <t>x</t>
    </r>
    <r>
      <rPr>
        <sz val="9"/>
        <rFont val="Helv"/>
        <family val="0"/>
      </rPr>
      <t>'s represent deceleration targets; successive data points for corrects and errors are conne</t>
    </r>
  </si>
  <si>
    <r>
      <t>Frequencies based on a count of zero</t>
    </r>
    <r>
      <rPr>
        <sz val="9"/>
        <rFont val="Helv"/>
        <family val="0"/>
      </rPr>
      <t xml:space="preserve"> are automatically charted just below the record floor.  They are </t>
    </r>
    <r>
      <rPr>
        <b/>
        <sz val="9"/>
        <rFont val="Helv"/>
        <family val="0"/>
      </rPr>
      <t>not charted as question-marks,</t>
    </r>
    <r>
      <rPr>
        <sz val="9"/>
        <rFont val="Helv"/>
        <family val="0"/>
      </rPr>
      <t xml:space="preserve"> however.  If you wish to use question marks, you will need to make the changes in a graphics program (just copy the chart </t>
    </r>
  </si>
  <si>
    <r>
      <t>Notes and comments,</t>
    </r>
    <r>
      <rPr>
        <sz val="9"/>
        <rFont val="Helv"/>
        <family val="0"/>
      </rPr>
      <t xml:space="preserve"> including the description of the behaver and assessment target, </t>
    </r>
    <r>
      <rPr>
        <b/>
        <sz val="9"/>
        <rFont val="Helv"/>
        <family val="0"/>
      </rPr>
      <t>can be moved</t>
    </r>
    <r>
      <rPr>
        <sz val="9"/>
        <rFont val="Helv"/>
        <family val="0"/>
      </rPr>
      <t xml:space="preserve"> to any point on the chart.  Just click on the note or comment and drag it to the desired postion.</t>
    </r>
  </si>
  <si>
    <r>
      <t>If the behaver's name and target descriptions do not fully appear on the chart</t>
    </r>
    <r>
      <rPr>
        <sz val="9"/>
        <rFont val="Helv"/>
        <family val="0"/>
      </rPr>
      <t xml:space="preserve"> click on their text boxes and resize them by "pulling" on the handles of the box.</t>
    </r>
  </si>
  <si>
    <r>
      <t xml:space="preserve">Any element of the chart can be modified, revised, or reformatted using the standard Excel commands.  In order to preserve the standard nature of the chart, however, </t>
    </r>
    <r>
      <rPr>
        <b/>
        <sz val="9"/>
        <rFont val="Helv"/>
        <family val="0"/>
      </rPr>
      <t>do not resize or re-lable the chart scales.</t>
    </r>
  </si>
  <si>
    <r>
      <t>Additional notes and comments</t>
    </r>
    <r>
      <rPr>
        <sz val="9"/>
        <rFont val="Helv"/>
        <family val="0"/>
      </rPr>
      <t xml:space="preserve"> can be added to the chart by simply typing the comment when no other text element of the chart is selected.  After typing the comment, press "return" or "enter" and the comment will appear on the chart (usually somewhere clos</t>
    </r>
  </si>
  <si>
    <r>
      <t>More extensive reformating</t>
    </r>
    <r>
      <rPr>
        <sz val="9"/>
        <rFont val="Helv"/>
        <family val="0"/>
      </rPr>
      <t xml:space="preserve"> of the chart can be accomplished by copying the Excel chart into your favorite graphics program.</t>
    </r>
  </si>
  <si>
    <r>
      <t xml:space="preserve">The chart produced by Excel will be proportionately correct for the Standard Chart, but it will only include the 6 main "cycles" ranging from frequencies of 0.001 to 1000.  </t>
    </r>
    <r>
      <rPr>
        <b/>
        <sz val="9"/>
        <rFont val="Helv"/>
        <family val="0"/>
      </rPr>
      <t>It will not include the extra 1/4 cycle that extends the chart down to a period of</t>
    </r>
  </si>
  <si>
    <t>If you need to change basic features of this template</t>
  </si>
  <si>
    <r>
      <t>The template is "protected"</t>
    </r>
    <r>
      <rPr>
        <sz val="9"/>
        <rFont val="Helv"/>
        <family val="0"/>
      </rPr>
      <t xml:space="preserve"> so you can only enter data into selected cells.  The underlying formulas and structures that calculate the finished data and create the chart cannot be inadvertantly changed.</t>
    </r>
  </si>
  <si>
    <r>
      <t>If you want to change any protected portion of the template</t>
    </r>
    <r>
      <rPr>
        <sz val="9"/>
        <rFont val="Helv"/>
        <family val="0"/>
      </rPr>
      <t>, remove the protection by:  (a) select "Tools&gt;Protection&gt;Remove Protection;"  (b) when it asks you for the password, type "</t>
    </r>
    <r>
      <rPr>
        <b/>
        <sz val="9"/>
        <rFont val="Helv"/>
        <family val="0"/>
      </rPr>
      <t>clear</t>
    </r>
    <r>
      <rPr>
        <sz val="9"/>
        <rFont val="Helv"/>
        <family val="0"/>
      </rPr>
      <t>."  You can now change any part of the template you like.</t>
    </r>
  </si>
  <si>
    <r>
      <t xml:space="preserve">After making any changes you want in the template, it is suggested that you </t>
    </r>
    <r>
      <rPr>
        <b/>
        <sz val="9"/>
        <rFont val="Helv"/>
        <family val="0"/>
      </rPr>
      <t>reinstate the protection.</t>
    </r>
    <r>
      <rPr>
        <sz val="9"/>
        <rFont val="Helv"/>
        <family val="0"/>
      </rPr>
      <t xml:space="preserve">  Select "tools&gt;protection&gt;protect sheet."  Enter whatever password you want, but be sure to remember what it is in case you wish to make other changes in</t>
    </r>
  </si>
  <si>
    <t>If you need to add celeration lines to the chart</t>
  </si>
  <si>
    <t>*</t>
  </si>
  <si>
    <t>Click the Celeration Finder tab and read the instructions in the blue area below the table.</t>
  </si>
  <si>
    <t>Name of Behaver:</t>
  </si>
  <si>
    <t>Type name of behaver here.  This name appears on the progress record and on the standard chart.</t>
  </si>
  <si>
    <t>Target:</t>
  </si>
  <si>
    <t>Type description of target movement cycle here.  This information appears on the progress record and on the standard chart.</t>
  </si>
  <si>
    <t>Zero-count multiple:</t>
  </si>
  <si>
    <t>All the "no count" frequencies on the standard chart are set equal to some arbitrary point below the record floor.  I choose "0.80" of the record floor because it had a reasonable aesthetic appeal, but any other number might be justified.  For example, so</t>
  </si>
  <si>
    <t>Behaver:</t>
  </si>
  <si>
    <t>Day Typ</t>
  </si>
  <si>
    <t>Date (m/d/y)</t>
  </si>
  <si>
    <t>Trial</t>
  </si>
  <si>
    <t>Record Floor [h]:mm:ss</t>
  </si>
  <si>
    <t>Accel Count</t>
  </si>
  <si>
    <t>Decel Count</t>
  </si>
  <si>
    <t>Total Poss#</t>
  </si>
  <si>
    <t>Rec Flr</t>
  </si>
  <si>
    <t>AccelRate</t>
  </si>
  <si>
    <t>DecelRate</t>
  </si>
  <si>
    <t>Rec Clng</t>
  </si>
  <si>
    <t>Comments</t>
  </si>
  <si>
    <t>plot number</t>
  </si>
  <si>
    <t>Convert Rec Flr to Minutes</t>
  </si>
  <si>
    <t>Plot #</t>
  </si>
  <si>
    <t>Version:</t>
  </si>
  <si>
    <t>Description</t>
  </si>
  <si>
    <t>Change author:</t>
  </si>
  <si>
    <t>Date:</t>
  </si>
  <si>
    <t>Owen White</t>
  </si>
  <si>
    <t>Fixed bug in the formula for plotting below the floor.</t>
  </si>
  <si>
    <t>Scott Born</t>
  </si>
  <si>
    <t>Added Set-up tab, with sub-record-floor multiplier option</t>
  </si>
  <si>
    <t>Added scrolling highlight for today's date.</t>
  </si>
  <si>
    <t>Added cell coloration</t>
  </si>
  <si>
    <t>Removed superfluous cell information from earlier version</t>
  </si>
  <si>
    <t>Added conditional font formatting, and added options for formatting to the Set-up tab.</t>
  </si>
  <si>
    <t>Added lined chart tab &amp; changed formula for conditional formatting of red decel</t>
  </si>
  <si>
    <t>Added conditional format for stalled trends; fixed formula in cells K4-K8</t>
  </si>
  <si>
    <t>Changed "last three datum" formula in rows O and P</t>
  </si>
  <si>
    <t>Hid cells in Phase Change list.</t>
  </si>
  <si>
    <t>Added dates on charts</t>
  </si>
  <si>
    <t>Stuart Harder</t>
  </si>
  <si>
    <t>4.0b</t>
  </si>
  <si>
    <t>Added up to 25 phase change lines; corrected position of phase change lines.</t>
  </si>
  <si>
    <t>4.0c</t>
  </si>
  <si>
    <t>Changed "blueline" for easier reading by adding traditional gridlines</t>
  </si>
  <si>
    <t>4.0d</t>
  </si>
  <si>
    <t>Added up to 50 phase change lines; corrected labeling of new phase change lines</t>
  </si>
  <si>
    <t>4.5b</t>
  </si>
  <si>
    <t>Added accel aim stars</t>
  </si>
  <si>
    <t>4.5c</t>
  </si>
  <si>
    <t>Linked Stuart's dates to the axis so that chart could be resized.  Cleaned up some other little things.  Changed scalabitlity of fonts</t>
  </si>
  <si>
    <t>4.5d</t>
  </si>
  <si>
    <t>Added decel aim stars</t>
  </si>
  <si>
    <t>4.5e</t>
  </si>
  <si>
    <t>Fixed decel aim star crossbar</t>
  </si>
  <si>
    <t>4.5f</t>
  </si>
  <si>
    <t>Added counting times to right of chart.  Fixed blueline format for printing.</t>
  </si>
  <si>
    <t>4.5g</t>
  </si>
  <si>
    <t>Remedied Microsoft warnings regarding plotting "zero" log-scales.</t>
  </si>
  <si>
    <t>4.5h</t>
  </si>
  <si>
    <t>Fixed bug that prevented the display of counting times on some versions of Excel</t>
  </si>
  <si>
    <t>slice</t>
  </si>
  <si>
    <t>Time Start (hh:mm)</t>
  </si>
  <si>
    <t>Time Stop (hh:mm)</t>
  </si>
  <si>
    <t>time start</t>
  </si>
  <si>
    <t>time stop</t>
  </si>
  <si>
    <t>Slice / Lesson (8 char or fewer)</t>
  </si>
  <si>
    <t>Record Floor mmss (no colon)</t>
  </si>
  <si>
    <t>Record Flr Conv. II</t>
  </si>
  <si>
    <t>Successive Timings Chart v.1.0</t>
  </si>
  <si>
    <t>Fixed bug that drew lines across "no chance" days.  Unfortunately, this bug *reintroduces* the Microsoft warnings regarding the plotting of "zero" on a semi-log axis.  Also fixed "blueline" chart so that major and minor lines were discriminable on any monitor.</t>
  </si>
  <si>
    <t>First version of chart.  Based on the Stu Harder "Stacked Dots" modification so that data can be linked or cut and pasted.</t>
  </si>
  <si>
    <t>Successive Timings Chart v.1.1</t>
  </si>
  <si>
    <t>Corrected protections.</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</si>
</sst>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d"/>
    <numFmt numFmtId="165" formatCode="m/d"/>
    <numFmt numFmtId="166" formatCode="mm/dd/yyyy"/>
    <numFmt numFmtId="167" formatCode="&quot;Yes&quot;;&quot;Yes&quot;;&quot;No&quot;"/>
    <numFmt numFmtId="168" formatCode="&quot;True&quot;;&quot;True&quot;;&quot;False&quot;"/>
    <numFmt numFmtId="169" formatCode="&quot;On&quot;;&quot;On&quot;;&quot;Off&quot;"/>
    <numFmt numFmtId="170" formatCode="0.0"/>
    <numFmt numFmtId="171" formatCode="mm/dd/yy"/>
    <numFmt numFmtId="172" formatCode="0.000"/>
    <numFmt numFmtId="173" formatCode="mmm\-yyyy"/>
    <numFmt numFmtId="174" formatCode="0.00000000"/>
    <numFmt numFmtId="175" formatCode="0.0000000"/>
    <numFmt numFmtId="176" formatCode="0.000000"/>
    <numFmt numFmtId="177" formatCode="0.00000"/>
    <numFmt numFmtId="178" formatCode="0.0000"/>
    <numFmt numFmtId="179" formatCode="d\-mmm\-yyyy"/>
    <numFmt numFmtId="180" formatCode="mmmmm"/>
    <numFmt numFmtId="181" formatCode="hh:mm:ss"/>
    <numFmt numFmtId="182" formatCode="d/mmm/yy"/>
    <numFmt numFmtId="183" formatCode="d/mmm"/>
  </numFmts>
  <fonts count="27">
    <font>
      <sz val="9"/>
      <name val="Helv"/>
      <family val="0"/>
    </font>
    <font>
      <b/>
      <sz val="9"/>
      <name val="Helv"/>
      <family val="0"/>
    </font>
    <font>
      <i/>
      <sz val="9"/>
      <name val="Helv"/>
      <family val="0"/>
    </font>
    <font>
      <b/>
      <i/>
      <sz val="9"/>
      <name val="Helv"/>
      <family val="0"/>
    </font>
    <font>
      <u val="single"/>
      <sz val="9"/>
      <color indexed="36"/>
      <name val="Helv"/>
      <family val="0"/>
    </font>
    <font>
      <u val="single"/>
      <sz val="9"/>
      <color indexed="12"/>
      <name val="Helv"/>
      <family val="0"/>
    </font>
    <font>
      <b/>
      <sz val="12"/>
      <name val="Helv"/>
      <family val="0"/>
    </font>
    <font>
      <b/>
      <sz val="16"/>
      <name val="Helv"/>
      <family val="0"/>
    </font>
    <font>
      <sz val="14"/>
      <name val="Helv"/>
      <family val="0"/>
    </font>
    <font>
      <sz val="9"/>
      <color indexed="9"/>
      <name val="Helv"/>
      <family val="0"/>
    </font>
    <font>
      <sz val="9"/>
      <color indexed="8"/>
      <name val="Helv"/>
      <family val="0"/>
    </font>
    <font>
      <sz val="8"/>
      <color indexed="8"/>
      <name val="Avant Garde"/>
      <family val="0"/>
    </font>
    <font>
      <b/>
      <sz val="9"/>
      <color indexed="10"/>
      <name val="Helv"/>
      <family val="0"/>
    </font>
    <font>
      <sz val="9"/>
      <name val="Arial"/>
      <family val="2"/>
    </font>
    <font>
      <sz val="8"/>
      <name val="Avant Garde"/>
      <family val="0"/>
    </font>
    <font>
      <sz val="9.5"/>
      <name val="Arial"/>
      <family val="2"/>
    </font>
    <font>
      <b/>
      <sz val="10"/>
      <name val="Arial"/>
      <family val="2"/>
    </font>
    <font>
      <b/>
      <sz val="11.25"/>
      <name val="Arial"/>
      <family val="0"/>
    </font>
    <font>
      <b/>
      <sz val="12"/>
      <name val="Arial"/>
      <family val="2"/>
    </font>
    <font>
      <b/>
      <sz val="16"/>
      <name val="Arial"/>
      <family val="2"/>
    </font>
    <font>
      <sz val="12"/>
      <name val="Arial"/>
      <family val="2"/>
    </font>
    <font>
      <sz val="11"/>
      <name val="Arial"/>
      <family val="2"/>
    </font>
    <font>
      <b/>
      <sz val="14"/>
      <name val="Arial"/>
      <family val="2"/>
    </font>
    <font>
      <sz val="10"/>
      <name val="Arial"/>
      <family val="2"/>
    </font>
    <font>
      <sz val="8"/>
      <name val="Arial"/>
      <family val="2"/>
    </font>
    <font>
      <sz val="8"/>
      <color indexed="21"/>
      <name val="Arial"/>
      <family val="2"/>
    </font>
    <font>
      <sz val="8"/>
      <name val="Helv"/>
      <family val="0"/>
    </font>
  </fonts>
  <fills count="8">
    <fill>
      <patternFill/>
    </fill>
    <fill>
      <patternFill patternType="gray125"/>
    </fill>
    <fill>
      <patternFill patternType="solid">
        <fgColor indexed="16"/>
        <bgColor indexed="64"/>
      </patternFill>
    </fill>
    <fill>
      <patternFill patternType="solid">
        <fgColor indexed="41"/>
        <bgColor indexed="64"/>
      </patternFill>
    </fill>
    <fill>
      <patternFill patternType="solid">
        <fgColor indexed="43"/>
        <bgColor indexed="64"/>
      </patternFill>
    </fill>
    <fill>
      <patternFill patternType="solid">
        <fgColor indexed="26"/>
        <bgColor indexed="64"/>
      </patternFill>
    </fill>
    <fill>
      <patternFill patternType="gray125">
        <bgColor indexed="22"/>
      </patternFill>
    </fill>
    <fill>
      <patternFill patternType="solid">
        <fgColor indexed="27"/>
        <bgColor indexed="64"/>
      </patternFill>
    </fill>
  </fills>
  <borders count="16">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hair"/>
      <right style="hair"/>
      <top style="hair"/>
      <bottom style="hair"/>
    </border>
    <border>
      <left style="medium"/>
      <right style="hair"/>
      <top style="hair"/>
      <bottom style="hair"/>
    </border>
    <border>
      <left style="hair"/>
      <right style="medium"/>
      <top style="hair"/>
      <bottom style="hair"/>
    </border>
    <border>
      <left>
        <color indexed="63"/>
      </left>
      <right style="hair"/>
      <top style="hair"/>
      <bottom style="hair"/>
    </border>
    <border>
      <left style="hair"/>
      <right>
        <color indexed="63"/>
      </right>
      <top style="hair"/>
      <bottom style="hair"/>
    </border>
    <border>
      <left style="hair"/>
      <right style="hair"/>
      <top style="thin">
        <color indexed="10"/>
      </top>
      <bottom style="hair"/>
    </border>
    <border>
      <left>
        <color indexed="63"/>
      </left>
      <right>
        <color indexed="63"/>
      </right>
      <top style="hair"/>
      <bottom style="hair"/>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152">
    <xf numFmtId="0" fontId="0" fillId="0" borderId="0" xfId="0" applyAlignment="1">
      <alignment/>
    </xf>
    <xf numFmtId="0" fontId="6" fillId="0" borderId="0" xfId="0" applyFont="1" applyAlignment="1">
      <alignment horizontal="left"/>
    </xf>
    <xf numFmtId="0" fontId="6" fillId="0" borderId="0" xfId="0" applyFont="1" applyAlignment="1">
      <alignment/>
    </xf>
    <xf numFmtId="0" fontId="0" fillId="0" borderId="0" xfId="0" applyAlignment="1">
      <alignment horizontal="left"/>
    </xf>
    <xf numFmtId="0" fontId="0" fillId="0" borderId="0" xfId="0" applyAlignment="1">
      <alignment horizontal="right"/>
    </xf>
    <xf numFmtId="0" fontId="6" fillId="0" borderId="0" xfId="0" applyFont="1" applyAlignment="1">
      <alignment horizontal="center"/>
    </xf>
    <xf numFmtId="0" fontId="1" fillId="0" borderId="0" xfId="0" applyFont="1" applyAlignment="1">
      <alignment/>
    </xf>
    <xf numFmtId="0" fontId="1" fillId="0" borderId="0" xfId="0" applyFont="1" applyAlignment="1">
      <alignment horizontal="right"/>
    </xf>
    <xf numFmtId="0" fontId="2" fillId="0" borderId="0" xfId="0" applyFont="1" applyAlignment="1">
      <alignment horizontal="left"/>
    </xf>
    <xf numFmtId="0" fontId="1" fillId="0" borderId="0" xfId="0" applyFont="1" applyAlignment="1">
      <alignment horizontal="left"/>
    </xf>
    <xf numFmtId="0" fontId="2" fillId="0" borderId="0" xfId="0" applyFont="1" applyAlignment="1">
      <alignment/>
    </xf>
    <xf numFmtId="0" fontId="0" fillId="0" borderId="0" xfId="0" applyAlignment="1">
      <alignment horizontal="left" wrapText="1"/>
    </xf>
    <xf numFmtId="0" fontId="0" fillId="0" borderId="0" xfId="0" applyAlignment="1">
      <alignment wrapText="1"/>
    </xf>
    <xf numFmtId="0" fontId="1" fillId="0" borderId="0" xfId="0" applyFont="1" applyAlignment="1">
      <alignment horizontal="left" wrapText="1"/>
    </xf>
    <xf numFmtId="0" fontId="1" fillId="0" borderId="0" xfId="0" applyFont="1" applyAlignment="1">
      <alignment horizontal="right" vertical="top"/>
    </xf>
    <xf numFmtId="0" fontId="0" fillId="0" borderId="0" xfId="0" applyNumberFormat="1" applyAlignment="1">
      <alignment wrapText="1"/>
    </xf>
    <xf numFmtId="0" fontId="0" fillId="0" borderId="0" xfId="0" applyAlignment="1">
      <alignment horizontal="left" vertical="top" wrapText="1"/>
    </xf>
    <xf numFmtId="0" fontId="0" fillId="0" borderId="0" xfId="0" applyAlignment="1">
      <alignment horizontal="right" vertical="top"/>
    </xf>
    <xf numFmtId="0" fontId="1" fillId="0" borderId="0" xfId="0" applyNumberFormat="1" applyFont="1" applyAlignment="1">
      <alignment wrapText="1"/>
    </xf>
    <xf numFmtId="0" fontId="1" fillId="0" borderId="0" xfId="0" applyFont="1" applyAlignment="1">
      <alignment horizontal="left" vertical="top"/>
    </xf>
    <xf numFmtId="0" fontId="0" fillId="0" borderId="0" xfId="0" applyNumberFormat="1" applyFont="1" applyAlignment="1">
      <alignment wrapText="1"/>
    </xf>
    <xf numFmtId="0" fontId="1" fillId="0" borderId="0" xfId="0" applyFont="1" applyAlignment="1">
      <alignment wrapText="1"/>
    </xf>
    <xf numFmtId="0" fontId="0" fillId="2" borderId="0" xfId="0" applyFill="1" applyAlignment="1">
      <alignment/>
    </xf>
    <xf numFmtId="0" fontId="0" fillId="2" borderId="1" xfId="0" applyFill="1" applyBorder="1" applyAlignment="1">
      <alignment/>
    </xf>
    <xf numFmtId="0" fontId="0" fillId="2" borderId="2" xfId="0" applyFill="1" applyBorder="1" applyAlignment="1">
      <alignment/>
    </xf>
    <xf numFmtId="0" fontId="0" fillId="2" borderId="3" xfId="0" applyFill="1" applyBorder="1" applyAlignment="1">
      <alignment/>
    </xf>
    <xf numFmtId="0" fontId="0" fillId="0" borderId="0" xfId="0" applyFill="1" applyAlignment="1">
      <alignment/>
    </xf>
    <xf numFmtId="0" fontId="7" fillId="3" borderId="4" xfId="0" applyFont="1" applyFill="1" applyBorder="1" applyAlignment="1">
      <alignment horizontal="left" vertical="top"/>
    </xf>
    <xf numFmtId="0" fontId="7" fillId="3" borderId="4" xfId="0" applyFont="1" applyFill="1" applyBorder="1" applyAlignment="1" applyProtection="1">
      <alignment horizontal="left" vertical="top"/>
      <protection locked="0"/>
    </xf>
    <xf numFmtId="0" fontId="7" fillId="0" borderId="4" xfId="0" applyFont="1" applyBorder="1" applyAlignment="1">
      <alignment horizontal="left" vertical="top"/>
    </xf>
    <xf numFmtId="0" fontId="7" fillId="0" borderId="4" xfId="0" applyFont="1" applyBorder="1" applyAlignment="1" applyProtection="1">
      <alignment horizontal="left" vertical="top"/>
      <protection locked="0"/>
    </xf>
    <xf numFmtId="0" fontId="7" fillId="3" borderId="5" xfId="0" applyFont="1" applyFill="1" applyBorder="1" applyAlignment="1">
      <alignment horizontal="left" vertical="top"/>
    </xf>
    <xf numFmtId="0" fontId="8" fillId="4" borderId="6" xfId="0" applyFont="1" applyFill="1" applyBorder="1" applyAlignment="1" applyProtection="1">
      <alignment horizontal="left" vertical="top"/>
      <protection locked="0"/>
    </xf>
    <xf numFmtId="0" fontId="0" fillId="2" borderId="0" xfId="0" applyFill="1" applyBorder="1" applyAlignment="1">
      <alignment/>
    </xf>
    <xf numFmtId="0" fontId="0" fillId="0" borderId="0" xfId="0" applyBorder="1" applyAlignment="1">
      <alignment/>
    </xf>
    <xf numFmtId="0" fontId="0" fillId="0" borderId="7" xfId="0" applyBorder="1" applyAlignment="1">
      <alignment horizontal="right"/>
    </xf>
    <xf numFmtId="172" fontId="0" fillId="0" borderId="8" xfId="0" applyNumberFormat="1" applyBorder="1" applyAlignment="1" applyProtection="1">
      <alignment horizontal="left"/>
      <protection/>
    </xf>
    <xf numFmtId="172" fontId="0" fillId="0" borderId="7" xfId="0" applyNumberFormat="1" applyBorder="1" applyAlignment="1" applyProtection="1">
      <alignment horizontal="left"/>
      <protection/>
    </xf>
    <xf numFmtId="172" fontId="0" fillId="0" borderId="9" xfId="0" applyNumberFormat="1" applyBorder="1" applyAlignment="1" applyProtection="1">
      <alignment horizontal="left"/>
      <protection/>
    </xf>
    <xf numFmtId="1" fontId="10" fillId="0" borderId="0" xfId="0" applyNumberFormat="1" applyFont="1" applyBorder="1" applyAlignment="1" applyProtection="1">
      <alignment/>
      <protection hidden="1"/>
    </xf>
    <xf numFmtId="1" fontId="0" fillId="0" borderId="0" xfId="0" applyNumberFormat="1" applyBorder="1" applyAlignment="1" applyProtection="1">
      <alignment/>
      <protection hidden="1"/>
    </xf>
    <xf numFmtId="0" fontId="0" fillId="0" borderId="0" xfId="0" applyBorder="1" applyAlignment="1" applyProtection="1">
      <alignment/>
      <protection hidden="1"/>
    </xf>
    <xf numFmtId="49" fontId="0" fillId="0" borderId="0" xfId="0" applyNumberFormat="1" applyBorder="1" applyAlignment="1" applyProtection="1">
      <alignment horizontal="left"/>
      <protection hidden="1"/>
    </xf>
    <xf numFmtId="0" fontId="0" fillId="0" borderId="0" xfId="0" applyBorder="1" applyAlignment="1" applyProtection="1">
      <alignment horizontal="right"/>
      <protection hidden="1"/>
    </xf>
    <xf numFmtId="0" fontId="0" fillId="0" borderId="0" xfId="0" applyAlignment="1" applyProtection="1">
      <alignment/>
      <protection hidden="1"/>
    </xf>
    <xf numFmtId="0" fontId="0" fillId="0" borderId="0" xfId="0" applyAlignment="1" applyProtection="1" quotePrefix="1">
      <alignment horizontal="left"/>
      <protection hidden="1"/>
    </xf>
    <xf numFmtId="172" fontId="1" fillId="0" borderId="8" xfId="0" applyNumberFormat="1" applyFont="1" applyBorder="1" applyAlignment="1" applyProtection="1">
      <alignment horizontal="center" wrapText="1"/>
      <protection/>
    </xf>
    <xf numFmtId="172" fontId="1" fillId="0" borderId="7" xfId="0" applyNumberFormat="1" applyFont="1" applyBorder="1" applyAlignment="1" applyProtection="1">
      <alignment/>
      <protection/>
    </xf>
    <xf numFmtId="172" fontId="1" fillId="0" borderId="9" xfId="0" applyNumberFormat="1" applyFont="1" applyBorder="1" applyAlignment="1" applyProtection="1">
      <alignment horizontal="center" wrapText="1"/>
      <protection/>
    </xf>
    <xf numFmtId="1" fontId="0" fillId="0" borderId="0" xfId="0" applyNumberFormat="1" applyBorder="1" applyAlignment="1" applyProtection="1">
      <alignment horizontal="right" wrapText="1"/>
      <protection hidden="1"/>
    </xf>
    <xf numFmtId="0" fontId="0" fillId="0" borderId="0" xfId="0" applyBorder="1" applyAlignment="1" applyProtection="1">
      <alignment horizontal="right" wrapText="1"/>
      <protection hidden="1"/>
    </xf>
    <xf numFmtId="0" fontId="1" fillId="0" borderId="0" xfId="0" applyFont="1" applyBorder="1" applyAlignment="1" applyProtection="1">
      <alignment horizontal="center" wrapText="1"/>
      <protection hidden="1"/>
    </xf>
    <xf numFmtId="0" fontId="0" fillId="0" borderId="0" xfId="0" applyAlignment="1" applyProtection="1">
      <alignment horizontal="right" wrapText="1"/>
      <protection hidden="1"/>
    </xf>
    <xf numFmtId="164" fontId="0" fillId="0" borderId="7" xfId="0" applyNumberFormat="1" applyFill="1" applyBorder="1" applyAlignment="1">
      <alignment horizontal="right"/>
    </xf>
    <xf numFmtId="171" fontId="0" fillId="0" borderId="7" xfId="0" applyNumberFormat="1" applyFill="1" applyBorder="1" applyAlignment="1">
      <alignment horizontal="right"/>
    </xf>
    <xf numFmtId="0" fontId="0" fillId="0" borderId="7" xfId="0" applyBorder="1" applyAlignment="1" applyProtection="1">
      <alignment horizontal="center"/>
      <protection locked="0"/>
    </xf>
    <xf numFmtId="172" fontId="0" fillId="0" borderId="8" xfId="0" applyNumberFormat="1" applyFont="1" applyFill="1" applyBorder="1" applyAlignment="1" applyProtection="1">
      <alignment horizontal="center"/>
      <protection hidden="1"/>
    </xf>
    <xf numFmtId="172" fontId="0" fillId="0" borderId="7" xfId="0" applyNumberFormat="1" applyFont="1" applyBorder="1" applyAlignment="1" applyProtection="1">
      <alignment/>
      <protection hidden="1"/>
    </xf>
    <xf numFmtId="172" fontId="0" fillId="0" borderId="9" xfId="0" applyNumberFormat="1" applyFont="1" applyBorder="1" applyAlignment="1" applyProtection="1">
      <alignment/>
      <protection hidden="1"/>
    </xf>
    <xf numFmtId="0" fontId="0" fillId="0" borderId="10" xfId="0" applyFont="1" applyFill="1" applyBorder="1" applyAlignment="1" applyProtection="1">
      <alignment/>
      <protection locked="0"/>
    </xf>
    <xf numFmtId="171" fontId="0" fillId="0" borderId="0" xfId="0" applyNumberFormat="1" applyBorder="1" applyAlignment="1" applyProtection="1">
      <alignment/>
      <protection hidden="1"/>
    </xf>
    <xf numFmtId="2" fontId="0" fillId="0" borderId="0" xfId="0" applyNumberFormat="1" applyBorder="1" applyAlignment="1" applyProtection="1">
      <alignment/>
      <protection hidden="1"/>
    </xf>
    <xf numFmtId="178" fontId="0" fillId="0" borderId="0" xfId="0" applyNumberFormat="1" applyAlignment="1" applyProtection="1">
      <alignment/>
      <protection hidden="1"/>
    </xf>
    <xf numFmtId="165" fontId="0" fillId="0" borderId="0" xfId="0" applyNumberFormat="1" applyBorder="1" applyAlignment="1" applyProtection="1">
      <alignment/>
      <protection hidden="1"/>
    </xf>
    <xf numFmtId="0" fontId="0" fillId="0" borderId="0" xfId="0" applyAlignment="1" applyProtection="1">
      <alignment horizontal="left"/>
      <protection hidden="1"/>
    </xf>
    <xf numFmtId="0" fontId="0" fillId="0" borderId="11" xfId="0" applyFont="1" applyBorder="1" applyAlignment="1" applyProtection="1">
      <alignment horizontal="right"/>
      <protection locked="0"/>
    </xf>
    <xf numFmtId="1" fontId="0" fillId="0" borderId="0" xfId="0" applyNumberFormat="1" applyAlignment="1" applyProtection="1">
      <alignment/>
      <protection hidden="1"/>
    </xf>
    <xf numFmtId="1" fontId="0" fillId="0" borderId="0" xfId="0" applyNumberFormat="1" applyFill="1" applyBorder="1" applyAlignment="1" applyProtection="1">
      <alignment/>
      <protection hidden="1"/>
    </xf>
    <xf numFmtId="0" fontId="12" fillId="0" borderId="0" xfId="0" applyFont="1" applyBorder="1" applyAlignment="1" applyProtection="1">
      <alignment/>
      <protection hidden="1"/>
    </xf>
    <xf numFmtId="2" fontId="12" fillId="0" borderId="0" xfId="0" applyNumberFormat="1" applyFont="1" applyBorder="1" applyAlignment="1" applyProtection="1">
      <alignment/>
      <protection hidden="1"/>
    </xf>
    <xf numFmtId="0" fontId="14" fillId="0" borderId="7" xfId="0" applyFont="1" applyBorder="1" applyAlignment="1" applyProtection="1">
      <alignment horizontal="right"/>
      <protection locked="0"/>
    </xf>
    <xf numFmtId="0" fontId="0" fillId="0" borderId="10" xfId="0" applyFont="1" applyBorder="1" applyAlignment="1" applyProtection="1">
      <alignment/>
      <protection locked="0"/>
    </xf>
    <xf numFmtId="0" fontId="0" fillId="0" borderId="0" xfId="0" applyFill="1" applyBorder="1" applyAlignment="1" applyProtection="1">
      <alignment/>
      <protection hidden="1"/>
    </xf>
    <xf numFmtId="0" fontId="0" fillId="0" borderId="0" xfId="0" applyFill="1" applyBorder="1" applyAlignment="1">
      <alignment/>
    </xf>
    <xf numFmtId="164" fontId="0" fillId="0" borderId="7" xfId="0" applyNumberFormat="1" applyBorder="1" applyAlignment="1">
      <alignment horizontal="right"/>
    </xf>
    <xf numFmtId="14" fontId="0" fillId="0" borderId="7" xfId="0" applyNumberFormat="1" applyBorder="1" applyAlignment="1">
      <alignment horizontal="right"/>
    </xf>
    <xf numFmtId="0" fontId="0" fillId="0" borderId="7" xfId="0" applyBorder="1" applyAlignment="1">
      <alignment horizontal="center"/>
    </xf>
    <xf numFmtId="0" fontId="0" fillId="0" borderId="11" xfId="0" applyBorder="1" applyAlignment="1">
      <alignment horizontal="right"/>
    </xf>
    <xf numFmtId="172" fontId="0" fillId="0" borderId="8" xfId="0" applyNumberFormat="1" applyBorder="1" applyAlignment="1" applyProtection="1">
      <alignment horizontal="center"/>
      <protection/>
    </xf>
    <xf numFmtId="172" fontId="0" fillId="0" borderId="7" xfId="0" applyNumberFormat="1" applyBorder="1" applyAlignment="1" applyProtection="1">
      <alignment horizontal="center"/>
      <protection/>
    </xf>
    <xf numFmtId="172" fontId="0" fillId="0" borderId="9" xfId="0" applyNumberFormat="1" applyBorder="1" applyAlignment="1" applyProtection="1">
      <alignment horizontal="center"/>
      <protection/>
    </xf>
    <xf numFmtId="0" fontId="0" fillId="0" borderId="10" xfId="0" applyBorder="1" applyAlignment="1" applyProtection="1">
      <alignment/>
      <protection locked="0"/>
    </xf>
    <xf numFmtId="0" fontId="0" fillId="0" borderId="0" xfId="0" applyBorder="1" applyAlignment="1" applyProtection="1">
      <alignment horizontal="center"/>
      <protection hidden="1"/>
    </xf>
    <xf numFmtId="0" fontId="18" fillId="0" borderId="4" xfId="0" applyFont="1" applyBorder="1" applyAlignment="1">
      <alignment horizontal="left" vertical="top" wrapText="1"/>
    </xf>
    <xf numFmtId="0" fontId="18" fillId="5" borderId="4" xfId="0" applyFont="1" applyFill="1" applyBorder="1" applyAlignment="1">
      <alignment horizontal="left" vertical="top" wrapText="1"/>
    </xf>
    <xf numFmtId="0" fontId="6" fillId="0" borderId="0" xfId="0" applyFont="1" applyAlignment="1">
      <alignment horizontal="left" vertical="top" wrapText="1"/>
    </xf>
    <xf numFmtId="170" fontId="19" fillId="0" borderId="4" xfId="0" applyNumberFormat="1" applyFont="1" applyBorder="1" applyAlignment="1">
      <alignment horizontal="left" vertical="top" wrapText="1"/>
    </xf>
    <xf numFmtId="0" fontId="20" fillId="5" borderId="4" xfId="0" applyFont="1" applyFill="1" applyBorder="1" applyAlignment="1">
      <alignment horizontal="left" vertical="top" wrapText="1"/>
    </xf>
    <xf numFmtId="0" fontId="21" fillId="0" borderId="4" xfId="0" applyFont="1" applyBorder="1" applyAlignment="1">
      <alignment horizontal="left" vertical="top" wrapText="1"/>
    </xf>
    <xf numFmtId="0" fontId="20" fillId="0" borderId="4" xfId="0" applyFont="1" applyBorder="1" applyAlignment="1">
      <alignment horizontal="left" vertical="top" wrapText="1"/>
    </xf>
    <xf numFmtId="170" fontId="22" fillId="0" borderId="4" xfId="0" applyNumberFormat="1" applyFont="1" applyBorder="1" applyAlignment="1">
      <alignment horizontal="left" vertical="top" wrapText="1"/>
    </xf>
    <xf numFmtId="0" fontId="23" fillId="0" borderId="4" xfId="0" applyFont="1" applyBorder="1" applyAlignment="1">
      <alignment horizontal="left" vertical="top" wrapText="1"/>
    </xf>
    <xf numFmtId="2" fontId="22" fillId="0" borderId="4" xfId="0" applyNumberFormat="1" applyFont="1" applyBorder="1" applyAlignment="1">
      <alignment horizontal="left" vertical="top" wrapText="1"/>
    </xf>
    <xf numFmtId="172" fontId="22" fillId="0" borderId="4" xfId="0" applyNumberFormat="1" applyFont="1" applyBorder="1" applyAlignment="1">
      <alignment horizontal="left" vertical="top" wrapText="1"/>
    </xf>
    <xf numFmtId="14" fontId="20" fillId="0" borderId="4" xfId="0" applyNumberFormat="1" applyFont="1" applyBorder="1" applyAlignment="1">
      <alignment horizontal="left" vertical="top" wrapText="1"/>
    </xf>
    <xf numFmtId="0" fontId="20" fillId="0" borderId="0" xfId="0" applyFont="1" applyAlignment="1">
      <alignment/>
    </xf>
    <xf numFmtId="14" fontId="1" fillId="0" borderId="7" xfId="0" applyNumberFormat="1" applyFont="1" applyBorder="1" applyAlignment="1" applyProtection="1">
      <alignment horizontal="left"/>
      <protection/>
    </xf>
    <xf numFmtId="171" fontId="0" fillId="0" borderId="7" xfId="0" applyNumberFormat="1" applyFill="1" applyBorder="1" applyAlignment="1">
      <alignment horizontal="left"/>
    </xf>
    <xf numFmtId="14" fontId="0" fillId="0" borderId="7" xfId="0" applyNumberFormat="1" applyBorder="1" applyAlignment="1">
      <alignment horizontal="left"/>
    </xf>
    <xf numFmtId="1" fontId="10" fillId="0" borderId="0" xfId="0" applyNumberFormat="1" applyFont="1" applyBorder="1" applyAlignment="1" applyProtection="1">
      <alignment horizontal="right" wrapText="1"/>
      <protection hidden="1"/>
    </xf>
    <xf numFmtId="1" fontId="10" fillId="0" borderId="0" xfId="0" applyNumberFormat="1" applyFont="1" applyFill="1" applyBorder="1" applyAlignment="1" applyProtection="1">
      <alignment/>
      <protection hidden="1"/>
    </xf>
    <xf numFmtId="20" fontId="1" fillId="0" borderId="7" xfId="0" applyNumberFormat="1" applyFont="1" applyBorder="1" applyAlignment="1" applyProtection="1">
      <alignment horizontal="center"/>
      <protection/>
    </xf>
    <xf numFmtId="20" fontId="0" fillId="0" borderId="7" xfId="0" applyNumberFormat="1" applyFill="1" applyBorder="1" applyAlignment="1">
      <alignment horizontal="center"/>
    </xf>
    <xf numFmtId="20" fontId="0" fillId="0" borderId="7" xfId="0" applyNumberFormat="1" applyBorder="1" applyAlignment="1">
      <alignment horizontal="center"/>
    </xf>
    <xf numFmtId="171" fontId="0" fillId="0" borderId="7" xfId="0" applyNumberFormat="1" applyFill="1" applyBorder="1" applyAlignment="1" applyProtection="1">
      <alignment horizontal="right"/>
      <protection locked="0"/>
    </xf>
    <xf numFmtId="171" fontId="0" fillId="0" borderId="7" xfId="0" applyNumberFormat="1" applyFill="1" applyBorder="1" applyAlignment="1" applyProtection="1">
      <alignment horizontal="left"/>
      <protection locked="0"/>
    </xf>
    <xf numFmtId="20" fontId="0" fillId="0" borderId="7" xfId="0" applyNumberFormat="1" applyFill="1" applyBorder="1" applyAlignment="1" applyProtection="1">
      <alignment horizontal="center"/>
      <protection locked="0"/>
    </xf>
    <xf numFmtId="164" fontId="0" fillId="0" borderId="7" xfId="0" applyNumberFormat="1" applyFill="1" applyBorder="1" applyAlignment="1" applyProtection="1">
      <alignment horizontal="right"/>
      <protection/>
    </xf>
    <xf numFmtId="171" fontId="0" fillId="0" borderId="7" xfId="0" applyNumberFormat="1" applyFill="1" applyBorder="1" applyAlignment="1" applyProtection="1">
      <alignment horizontal="right"/>
      <protection/>
    </xf>
    <xf numFmtId="171" fontId="0" fillId="6" borderId="7" xfId="0" applyNumberFormat="1" applyFill="1" applyBorder="1" applyAlignment="1" applyProtection="1">
      <alignment horizontal="left"/>
      <protection/>
    </xf>
    <xf numFmtId="20" fontId="0" fillId="6" borderId="7" xfId="0" applyNumberFormat="1" applyFill="1" applyBorder="1" applyAlignment="1" applyProtection="1">
      <alignment horizontal="center"/>
      <protection/>
    </xf>
    <xf numFmtId="0" fontId="0" fillId="0" borderId="7" xfId="0" applyBorder="1" applyAlignment="1" applyProtection="1">
      <alignment horizontal="center"/>
      <protection/>
    </xf>
    <xf numFmtId="46" fontId="10" fillId="0" borderId="0" xfId="0" applyNumberFormat="1" applyFont="1" applyBorder="1" applyAlignment="1">
      <alignment/>
    </xf>
    <xf numFmtId="46" fontId="10" fillId="0" borderId="0" xfId="0" applyNumberFormat="1" applyFont="1" applyFill="1" applyBorder="1" applyAlignment="1">
      <alignment/>
    </xf>
    <xf numFmtId="0" fontId="11" fillId="5" borderId="12" xfId="0" applyFont="1" applyFill="1" applyBorder="1" applyAlignment="1" applyProtection="1">
      <alignment horizontal="right"/>
      <protection locked="0"/>
    </xf>
    <xf numFmtId="0" fontId="0" fillId="5" borderId="13" xfId="0" applyFont="1" applyFill="1" applyBorder="1" applyAlignment="1" applyProtection="1">
      <alignment horizontal="right"/>
      <protection locked="0"/>
    </xf>
    <xf numFmtId="0" fontId="11" fillId="5" borderId="7" xfId="0" applyFont="1" applyFill="1" applyBorder="1" applyAlignment="1" applyProtection="1">
      <alignment horizontal="right"/>
      <protection locked="0"/>
    </xf>
    <xf numFmtId="0" fontId="0" fillId="5" borderId="11" xfId="0" applyFont="1" applyFill="1" applyBorder="1" applyAlignment="1" applyProtection="1">
      <alignment horizontal="right"/>
      <protection locked="0"/>
    </xf>
    <xf numFmtId="0" fontId="13" fillId="5" borderId="7" xfId="0" applyFont="1" applyFill="1" applyBorder="1" applyAlignment="1" applyProtection="1">
      <alignment horizontal="right" vertical="top" wrapText="1"/>
      <protection locked="0"/>
    </xf>
    <xf numFmtId="0" fontId="0" fillId="5" borderId="7" xfId="0" applyFont="1" applyFill="1" applyBorder="1" applyAlignment="1" applyProtection="1">
      <alignment horizontal="right"/>
      <protection locked="0"/>
    </xf>
    <xf numFmtId="0" fontId="14" fillId="5" borderId="12" xfId="0" applyFont="1" applyFill="1" applyBorder="1" applyAlignment="1" applyProtection="1">
      <alignment horizontal="right"/>
      <protection locked="0"/>
    </xf>
    <xf numFmtId="0" fontId="14" fillId="5" borderId="7" xfId="0" applyFont="1" applyFill="1" applyBorder="1" applyAlignment="1" applyProtection="1">
      <alignment horizontal="right"/>
      <protection locked="0"/>
    </xf>
    <xf numFmtId="0" fontId="0" fillId="7" borderId="11" xfId="0" applyFill="1" applyBorder="1" applyAlignment="1" applyProtection="1">
      <alignment horizontal="center"/>
      <protection locked="0"/>
    </xf>
    <xf numFmtId="0" fontId="0" fillId="0" borderId="7" xfId="0" applyNumberFormat="1" applyBorder="1" applyAlignment="1" applyProtection="1">
      <alignment horizontal="right"/>
      <protection/>
    </xf>
    <xf numFmtId="0" fontId="0" fillId="0" borderId="7" xfId="0" applyNumberFormat="1" applyBorder="1" applyAlignment="1" applyProtection="1">
      <alignment horizontal="center"/>
      <protection/>
    </xf>
    <xf numFmtId="46" fontId="0" fillId="0" borderId="7" xfId="0" applyNumberFormat="1" applyBorder="1" applyAlignment="1" applyProtection="1">
      <alignment horizontal="right"/>
      <protection/>
    </xf>
    <xf numFmtId="49" fontId="0" fillId="0" borderId="7" xfId="0" applyNumberFormat="1" applyBorder="1" applyAlignment="1" applyProtection="1">
      <alignment horizontal="right"/>
      <protection/>
    </xf>
    <xf numFmtId="49" fontId="0" fillId="0" borderId="11" xfId="0" applyNumberFormat="1" applyBorder="1" applyAlignment="1" applyProtection="1">
      <alignment horizontal="right"/>
      <protection/>
    </xf>
    <xf numFmtId="0" fontId="9" fillId="0" borderId="10" xfId="0" applyFont="1" applyFill="1" applyBorder="1" applyAlignment="1" applyProtection="1">
      <alignment/>
      <protection/>
    </xf>
    <xf numFmtId="46" fontId="10" fillId="0" borderId="0" xfId="0" applyNumberFormat="1" applyFont="1" applyBorder="1" applyAlignment="1" applyProtection="1">
      <alignment/>
      <protection/>
    </xf>
    <xf numFmtId="0" fontId="0" fillId="0" borderId="0" xfId="0" applyBorder="1" applyAlignment="1" applyProtection="1">
      <alignment/>
      <protection/>
    </xf>
    <xf numFmtId="164" fontId="1" fillId="0" borderId="7" xfId="0" applyNumberFormat="1" applyFont="1" applyBorder="1" applyAlignment="1" applyProtection="1">
      <alignment horizontal="right" wrapText="1"/>
      <protection/>
    </xf>
    <xf numFmtId="14" fontId="1" fillId="0" borderId="7" xfId="0" applyNumberFormat="1" applyFont="1" applyBorder="1" applyAlignment="1" applyProtection="1">
      <alignment horizontal="left" wrapText="1"/>
      <protection/>
    </xf>
    <xf numFmtId="20" fontId="1" fillId="0" borderId="7" xfId="0" applyNumberFormat="1" applyFont="1" applyBorder="1" applyAlignment="1" applyProtection="1">
      <alignment horizontal="left" wrapText="1"/>
      <protection/>
    </xf>
    <xf numFmtId="0" fontId="1" fillId="0" borderId="7" xfId="0" applyFont="1" applyBorder="1" applyAlignment="1" applyProtection="1">
      <alignment horizontal="center" wrapText="1"/>
      <protection/>
    </xf>
    <xf numFmtId="46" fontId="1" fillId="5" borderId="7" xfId="0" applyNumberFormat="1" applyFont="1" applyFill="1" applyBorder="1" applyAlignment="1" applyProtection="1">
      <alignment horizontal="right" wrapText="1"/>
      <protection/>
    </xf>
    <xf numFmtId="0" fontId="1" fillId="5" borderId="7" xfId="0" applyFont="1" applyFill="1" applyBorder="1" applyAlignment="1" applyProtection="1">
      <alignment horizontal="right" wrapText="1"/>
      <protection/>
    </xf>
    <xf numFmtId="0" fontId="1" fillId="5" borderId="11" xfId="0" applyFont="1" applyFill="1" applyBorder="1" applyAlignment="1" applyProtection="1">
      <alignment horizontal="right" wrapText="1"/>
      <protection/>
    </xf>
    <xf numFmtId="0" fontId="1" fillId="0" borderId="10" xfId="0" applyFont="1" applyBorder="1" applyAlignment="1" applyProtection="1">
      <alignment horizontal="center" wrapText="1"/>
      <protection/>
    </xf>
    <xf numFmtId="46" fontId="10" fillId="0" borderId="0" xfId="0" applyNumberFormat="1" applyFont="1" applyBorder="1" applyAlignment="1" applyProtection="1">
      <alignment horizontal="right" wrapText="1"/>
      <protection/>
    </xf>
    <xf numFmtId="0" fontId="0" fillId="0" borderId="0" xfId="0" applyBorder="1" applyAlignment="1" applyProtection="1">
      <alignment horizontal="right" wrapText="1"/>
      <protection/>
    </xf>
    <xf numFmtId="21" fontId="0" fillId="5" borderId="11" xfId="0" applyNumberFormat="1" applyFill="1" applyBorder="1" applyAlignment="1" applyProtection="1">
      <alignment horizontal="right"/>
      <protection/>
    </xf>
    <xf numFmtId="21" fontId="0" fillId="0" borderId="7" xfId="0" applyNumberFormat="1" applyBorder="1" applyAlignment="1" applyProtection="1">
      <alignment horizontal="right"/>
      <protection/>
    </xf>
    <xf numFmtId="46" fontId="0" fillId="0" borderId="7" xfId="0" applyNumberFormat="1" applyFont="1" applyBorder="1" applyAlignment="1" applyProtection="1">
      <alignment horizontal="right"/>
      <protection/>
    </xf>
    <xf numFmtId="0" fontId="1" fillId="0" borderId="0" xfId="0" applyFont="1" applyAlignment="1">
      <alignment horizontal="left"/>
    </xf>
    <xf numFmtId="0" fontId="0" fillId="3" borderId="6" xfId="0" applyFill="1" applyBorder="1" applyAlignment="1">
      <alignment horizontal="left" vertical="top" wrapText="1"/>
    </xf>
    <xf numFmtId="0" fontId="0" fillId="3" borderId="14" xfId="0" applyFill="1" applyBorder="1" applyAlignment="1">
      <alignment horizontal="left" vertical="top" wrapText="1"/>
    </xf>
    <xf numFmtId="0" fontId="0" fillId="3" borderId="15" xfId="0" applyFill="1" applyBorder="1" applyAlignment="1">
      <alignment horizontal="left" vertical="top" wrapText="1"/>
    </xf>
    <xf numFmtId="0" fontId="0" fillId="0" borderId="6" xfId="0" applyBorder="1" applyAlignment="1">
      <alignment horizontal="left" vertical="top" wrapText="1"/>
    </xf>
    <xf numFmtId="0" fontId="0" fillId="0" borderId="14" xfId="0" applyBorder="1" applyAlignment="1">
      <alignment horizontal="left" vertical="top" wrapText="1"/>
    </xf>
    <xf numFmtId="0" fontId="0" fillId="0" borderId="15" xfId="0" applyBorder="1" applyAlignment="1">
      <alignment horizontal="left" vertical="top" wrapText="1"/>
    </xf>
    <xf numFmtId="0" fontId="0" fillId="7" borderId="7" xfId="0" applyFill="1" applyBorder="1" applyAlignment="1" applyProtection="1">
      <alignment horizontal="center"/>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ill>
        <patternFill>
          <bgColor rgb="FFCCFFFF"/>
        </patternFill>
      </fill>
      <border>
        <top style="thin">
          <color rgb="FF000000"/>
        </top>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worksheet" Target="worksheets/sheet4.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325"/>
          <c:y val="0.092"/>
          <c:w val="0.92525"/>
          <c:h val="0.83075"/>
        </c:manualLayout>
      </c:layout>
      <c:scatterChart>
        <c:scatterStyle val="lineMarker"/>
        <c:varyColors val="0"/>
        <c:ser>
          <c:idx val="4"/>
          <c:order val="0"/>
          <c:tx>
            <c:v>Record Floor</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6"/>
            <c:spPr>
              <a:solidFill>
                <a:srgbClr val="000000"/>
              </a:solidFill>
              <a:ln>
                <a:solidFill>
                  <a:srgbClr val="000000"/>
                </a:solidFill>
              </a:ln>
            </c:spPr>
          </c:marker>
          <c:xVal>
            <c:numRef>
              <c:f>'Progress Record'!$U$4:$U$104</c:f>
              <c:numCache>
                <c:ptCount val="10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numCache>
            </c:numRef>
          </c:xVal>
          <c:yVal>
            <c:numRef>
              <c:f>'Progress Record'!$L$4:$L$104</c:f>
              <c:numCache>
                <c:ptCount val="10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numCache>
            </c:numRef>
          </c:yVal>
          <c:smooth val="0"/>
        </c:ser>
        <c:ser>
          <c:idx val="111"/>
          <c:order val="1"/>
          <c:tx>
            <c:v>TimngFloorLabels</c:v>
          </c:tx>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xVal>
            <c:numRef>
              <c:f>'Progress Record'!$W$1:$W$9</c:f>
              <c:numCache>
                <c:ptCount val="9"/>
                <c:pt idx="0">
                  <c:v>141</c:v>
                </c:pt>
                <c:pt idx="1">
                  <c:v>141</c:v>
                </c:pt>
                <c:pt idx="2">
                  <c:v>141</c:v>
                </c:pt>
                <c:pt idx="3">
                  <c:v>141</c:v>
                </c:pt>
                <c:pt idx="4">
                  <c:v>141</c:v>
                </c:pt>
                <c:pt idx="5">
                  <c:v>141</c:v>
                </c:pt>
                <c:pt idx="6">
                  <c:v>141</c:v>
                </c:pt>
                <c:pt idx="7">
                  <c:v>141</c:v>
                </c:pt>
                <c:pt idx="8">
                  <c:v>141</c:v>
                </c:pt>
              </c:numCache>
            </c:numRef>
          </c:xVal>
          <c:yVal>
            <c:numRef>
              <c:f>'Progress Record'!$X$1:$X$9</c:f>
              <c:numCache>
                <c:ptCount val="9"/>
                <c:pt idx="0">
                  <c:v>10</c:v>
                </c:pt>
                <c:pt idx="1">
                  <c:v>6</c:v>
                </c:pt>
                <c:pt idx="2">
                  <c:v>4</c:v>
                </c:pt>
                <c:pt idx="3">
                  <c:v>3</c:v>
                </c:pt>
                <c:pt idx="4">
                  <c:v>2</c:v>
                </c:pt>
                <c:pt idx="5">
                  <c:v>1</c:v>
                </c:pt>
                <c:pt idx="6">
                  <c:v>0.5</c:v>
                </c:pt>
                <c:pt idx="7">
                  <c:v>0.2</c:v>
                </c:pt>
                <c:pt idx="8">
                  <c:v>0.1</c:v>
                </c:pt>
              </c:numCache>
            </c:numRef>
          </c:yVal>
          <c:smooth val="0"/>
        </c:ser>
        <c:ser>
          <c:idx val="3"/>
          <c:order val="2"/>
          <c:tx>
            <c:v>Record Ceiling</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6"/>
            <c:spPr>
              <a:solidFill>
                <a:srgbClr val="000000"/>
              </a:solidFill>
              <a:ln>
                <a:solidFill>
                  <a:srgbClr val="000000"/>
                </a:solidFill>
              </a:ln>
            </c:spPr>
          </c:marker>
          <c:xVal>
            <c:numRef>
              <c:f>'Progress Record'!$U$4:$U$113</c:f>
              <c:numCache>
                <c:ptCount val="11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numCache>
            </c:numRef>
          </c:xVal>
          <c:yVal>
            <c:numRef>
              <c:f>'Progress Record'!$O$4:$O$113</c:f>
              <c:numCache>
                <c:ptCount val="11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numCache>
            </c:numRef>
          </c:yVal>
          <c:smooth val="0"/>
        </c:ser>
        <c:ser>
          <c:idx val="170"/>
          <c:order val="3"/>
          <c:tx>
            <c:v>DayTenDecel</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xVal>
            <c:numRef>
              <c:f>'Progress Record'!$U$94:$U$103</c:f>
              <c:numCache>
                <c:ptCount val="10"/>
                <c:pt idx="0">
                  <c:v>91</c:v>
                </c:pt>
                <c:pt idx="1">
                  <c:v>92</c:v>
                </c:pt>
                <c:pt idx="2">
                  <c:v>93</c:v>
                </c:pt>
                <c:pt idx="3">
                  <c:v>94</c:v>
                </c:pt>
                <c:pt idx="4">
                  <c:v>95</c:v>
                </c:pt>
                <c:pt idx="5">
                  <c:v>96</c:v>
                </c:pt>
                <c:pt idx="6">
                  <c:v>97</c:v>
                </c:pt>
                <c:pt idx="7">
                  <c:v>98</c:v>
                </c:pt>
                <c:pt idx="8">
                  <c:v>99</c:v>
                </c:pt>
                <c:pt idx="9">
                  <c:v>100</c:v>
                </c:pt>
              </c:numCache>
            </c:numRef>
          </c:xVal>
          <c:yVal>
            <c:numRef>
              <c:f>'Progress Record'!$N$94:$N$103</c:f>
              <c:numCache>
                <c:ptCount val="10"/>
                <c:pt idx="0">
                  <c:v>0</c:v>
                </c:pt>
                <c:pt idx="1">
                  <c:v>0</c:v>
                </c:pt>
                <c:pt idx="2">
                  <c:v>0</c:v>
                </c:pt>
                <c:pt idx="3">
                  <c:v>0</c:v>
                </c:pt>
                <c:pt idx="4">
                  <c:v>0</c:v>
                </c:pt>
                <c:pt idx="5">
                  <c:v>0</c:v>
                </c:pt>
                <c:pt idx="6">
                  <c:v>0</c:v>
                </c:pt>
                <c:pt idx="7">
                  <c:v>0</c:v>
                </c:pt>
                <c:pt idx="8">
                  <c:v>0</c:v>
                </c:pt>
                <c:pt idx="9">
                  <c:v>0</c:v>
                </c:pt>
              </c:numCache>
            </c:numRef>
          </c:yVal>
          <c:smooth val="0"/>
        </c:ser>
        <c:ser>
          <c:idx val="9"/>
          <c:order val="4"/>
          <c:tx>
            <c:v>time stop</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tx>
                <c:strRef>
                  <c:f>'Progress Record'!$E$4</c:f>
                  <c:strCache>
                    <c:ptCount val="1"/>
                    <c:pt idx="0">
                      <c:v/>
                    </c:pt>
                  </c:strCache>
                </c:strRef>
              </c:tx>
              <c:numFmt formatCode="General" sourceLinked="1"/>
              <c:showLegendKey val="0"/>
              <c:showVal val="0"/>
              <c:showBubbleSize val="0"/>
              <c:showCatName val="1"/>
              <c:showSerName val="0"/>
              <c:showPercent val="0"/>
            </c:dLbl>
            <c:dLbl>
              <c:idx val="10"/>
              <c:tx>
                <c:strRef>
                  <c:f>'Progress Record'!$E$14</c:f>
                  <c:strCache>
                    <c:ptCount val="1"/>
                    <c:pt idx="0">
                      <c:v/>
                    </c:pt>
                  </c:strCache>
                </c:strRef>
              </c:tx>
              <c:numFmt formatCode="General" sourceLinked="1"/>
              <c:showLegendKey val="0"/>
              <c:showVal val="0"/>
              <c:showBubbleSize val="0"/>
              <c:showCatName val="1"/>
              <c:showSerName val="0"/>
              <c:showPercent val="0"/>
            </c:dLbl>
            <c:dLbl>
              <c:idx val="20"/>
              <c:tx>
                <c:strRef>
                  <c:f>'Progress Record'!$E$24</c:f>
                  <c:strCache>
                    <c:ptCount val="1"/>
                    <c:pt idx="0">
                      <c:v/>
                    </c:pt>
                  </c:strCache>
                </c:strRef>
              </c:tx>
              <c:numFmt formatCode="General" sourceLinked="1"/>
              <c:showLegendKey val="0"/>
              <c:showVal val="0"/>
              <c:showBubbleSize val="0"/>
              <c:showCatName val="1"/>
              <c:showSerName val="0"/>
              <c:showPercent val="0"/>
            </c:dLbl>
            <c:dLbl>
              <c:idx val="30"/>
              <c:tx>
                <c:strRef>
                  <c:f>'Progress Record'!$E$34</c:f>
                  <c:strCache>
                    <c:ptCount val="1"/>
                    <c:pt idx="0">
                      <c:v/>
                    </c:pt>
                  </c:strCache>
                </c:strRef>
              </c:tx>
              <c:numFmt formatCode="General" sourceLinked="1"/>
              <c:showLegendKey val="0"/>
              <c:showVal val="0"/>
              <c:showBubbleSize val="0"/>
              <c:showCatName val="1"/>
              <c:showSerName val="0"/>
              <c:showPercent val="0"/>
            </c:dLbl>
            <c:dLbl>
              <c:idx val="40"/>
              <c:tx>
                <c:strRef>
                  <c:f>'Progress Record'!$E$44</c:f>
                  <c:strCache>
                    <c:ptCount val="1"/>
                    <c:pt idx="0">
                      <c:v/>
                    </c:pt>
                  </c:strCache>
                </c:strRef>
              </c:tx>
              <c:numFmt formatCode="General" sourceLinked="1"/>
              <c:showLegendKey val="0"/>
              <c:showVal val="0"/>
              <c:showBubbleSize val="0"/>
              <c:showCatName val="1"/>
              <c:showSerName val="0"/>
              <c:showPercent val="0"/>
            </c:dLbl>
            <c:dLbl>
              <c:idx val="50"/>
              <c:tx>
                <c:strRef>
                  <c:f>'Progress Record'!$E$54</c:f>
                  <c:strCache>
                    <c:ptCount val="1"/>
                    <c:pt idx="0">
                      <c:v/>
                    </c:pt>
                  </c:strCache>
                </c:strRef>
              </c:tx>
              <c:numFmt formatCode="General" sourceLinked="1"/>
              <c:showLegendKey val="0"/>
              <c:showVal val="0"/>
              <c:showBubbleSize val="0"/>
              <c:showCatName val="1"/>
              <c:showSerName val="0"/>
              <c:showPercent val="0"/>
            </c:dLbl>
            <c:dLbl>
              <c:idx val="60"/>
              <c:tx>
                <c:strRef>
                  <c:f>'Progress Record'!$E$64</c:f>
                  <c:strCache>
                    <c:ptCount val="1"/>
                    <c:pt idx="0">
                      <c:v/>
                    </c:pt>
                  </c:strCache>
                </c:strRef>
              </c:tx>
              <c:numFmt formatCode="General" sourceLinked="1"/>
              <c:showLegendKey val="0"/>
              <c:showVal val="0"/>
              <c:showBubbleSize val="0"/>
              <c:showCatName val="1"/>
              <c:showSerName val="0"/>
              <c:showPercent val="0"/>
            </c:dLbl>
            <c:dLbl>
              <c:idx val="70"/>
              <c:tx>
                <c:strRef>
                  <c:f>'Progress Record'!$E$74</c:f>
                  <c:strCache>
                    <c:ptCount val="1"/>
                    <c:pt idx="0">
                      <c:v/>
                    </c:pt>
                  </c:strCache>
                </c:strRef>
              </c:tx>
              <c:numFmt formatCode="General" sourceLinked="1"/>
              <c:showLegendKey val="0"/>
              <c:showVal val="0"/>
              <c:showBubbleSize val="0"/>
              <c:showCatName val="1"/>
              <c:showSerName val="0"/>
              <c:showPercent val="0"/>
            </c:dLbl>
            <c:dLbl>
              <c:idx val="80"/>
              <c:tx>
                <c:strRef>
                  <c:f>'Progress Record'!$E$84</c:f>
                  <c:strCache>
                    <c:ptCount val="1"/>
                    <c:pt idx="0">
                      <c:v/>
                    </c:pt>
                  </c:strCache>
                </c:strRef>
              </c:tx>
              <c:numFmt formatCode="General" sourceLinked="1"/>
              <c:showLegendKey val="0"/>
              <c:showVal val="0"/>
              <c:showBubbleSize val="0"/>
              <c:showCatName val="1"/>
              <c:showSerName val="0"/>
              <c:showPercent val="0"/>
            </c:dLbl>
            <c:dLbl>
              <c:idx val="90"/>
              <c:tx>
                <c:strRef>
                  <c:f>'Progress Record'!$E$94</c:f>
                  <c:strCache>
                    <c:ptCount val="1"/>
                    <c:pt idx="0">
                      <c:v/>
                    </c:pt>
                  </c:strCache>
                </c:strRef>
              </c:tx>
              <c:numFmt formatCode="General" sourceLinked="1"/>
              <c:showLegendKey val="0"/>
              <c:showVal val="0"/>
              <c:showBubbleSize val="0"/>
              <c:showCatName val="1"/>
              <c:showSerName val="0"/>
              <c:showPercent val="0"/>
            </c:dLbl>
            <c:numFmt formatCode="General" sourceLinked="1"/>
            <c:showLegendKey val="0"/>
            <c:showVal val="0"/>
            <c:showBubbleSize val="0"/>
            <c:showCatName val="1"/>
            <c:showSerName val="0"/>
            <c:showPercent val="0"/>
          </c:dLbls>
          <c:xVal>
            <c:numRef>
              <c:f>'Progress Record'!$Q$4:$Q$124</c:f>
              <c:numCache>
                <c:ptCount val="12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numCache>
            </c:numRef>
          </c:xVal>
          <c:yVal>
            <c:numRef>
              <c:f>'Progress Record'!$AA$4:$AA$124</c:f>
              <c:numCache>
                <c:ptCount val="121"/>
                <c:pt idx="0">
                  <c:v>1200</c:v>
                </c:pt>
                <c:pt idx="10">
                  <c:v>1200</c:v>
                </c:pt>
                <c:pt idx="20">
                  <c:v>1200</c:v>
                </c:pt>
                <c:pt idx="30">
                  <c:v>1200</c:v>
                </c:pt>
                <c:pt idx="40">
                  <c:v>1200</c:v>
                </c:pt>
                <c:pt idx="50">
                  <c:v>1200</c:v>
                </c:pt>
                <c:pt idx="60">
                  <c:v>1200</c:v>
                </c:pt>
                <c:pt idx="70">
                  <c:v>1200</c:v>
                </c:pt>
                <c:pt idx="80">
                  <c:v>1200</c:v>
                </c:pt>
                <c:pt idx="90">
                  <c:v>1200</c:v>
                </c:pt>
              </c:numCache>
            </c:numRef>
          </c:yVal>
          <c:smooth val="0"/>
        </c:ser>
        <c:ser>
          <c:idx val="8"/>
          <c:order val="5"/>
          <c:tx>
            <c:v>time start</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tx>
                <c:strRef>
                  <c:f>'Progress Record'!$D$4</c:f>
                  <c:strCache>
                    <c:ptCount val="1"/>
                    <c:pt idx="0">
                      <c:v/>
                    </c:pt>
                  </c:strCache>
                </c:strRef>
              </c:tx>
              <c:numFmt formatCode="General" sourceLinked="1"/>
              <c:showLegendKey val="0"/>
              <c:showVal val="0"/>
              <c:showBubbleSize val="0"/>
              <c:showCatName val="1"/>
              <c:showSerName val="0"/>
              <c:showPercent val="0"/>
            </c:dLbl>
            <c:dLbl>
              <c:idx val="10"/>
              <c:tx>
                <c:strRef>
                  <c:f>'Progress Record'!$D$14</c:f>
                  <c:strCache>
                    <c:ptCount val="1"/>
                    <c:pt idx="0">
                      <c:v/>
                    </c:pt>
                  </c:strCache>
                </c:strRef>
              </c:tx>
              <c:numFmt formatCode="General" sourceLinked="1"/>
              <c:showLegendKey val="0"/>
              <c:showVal val="0"/>
              <c:showBubbleSize val="0"/>
              <c:showCatName val="1"/>
              <c:showSerName val="0"/>
              <c:showPercent val="0"/>
            </c:dLbl>
            <c:dLbl>
              <c:idx val="20"/>
              <c:tx>
                <c:strRef>
                  <c:f>'Progress Record'!$D$24</c:f>
                  <c:strCache>
                    <c:ptCount val="1"/>
                    <c:pt idx="0">
                      <c:v/>
                    </c:pt>
                  </c:strCache>
                </c:strRef>
              </c:tx>
              <c:numFmt formatCode="General" sourceLinked="1"/>
              <c:showLegendKey val="0"/>
              <c:showVal val="0"/>
              <c:showBubbleSize val="0"/>
              <c:showCatName val="1"/>
              <c:showSerName val="0"/>
              <c:showPercent val="0"/>
            </c:dLbl>
            <c:dLbl>
              <c:idx val="30"/>
              <c:tx>
                <c:strRef>
                  <c:f>'Progress Record'!$D$34</c:f>
                  <c:strCache>
                    <c:ptCount val="1"/>
                    <c:pt idx="0">
                      <c:v/>
                    </c:pt>
                  </c:strCache>
                </c:strRef>
              </c:tx>
              <c:numFmt formatCode="General" sourceLinked="1"/>
              <c:showLegendKey val="0"/>
              <c:showVal val="0"/>
              <c:showBubbleSize val="0"/>
              <c:showCatName val="1"/>
              <c:showSerName val="0"/>
              <c:showPercent val="0"/>
            </c:dLbl>
            <c:dLbl>
              <c:idx val="40"/>
              <c:tx>
                <c:strRef>
                  <c:f>'Progress Record'!$D$44</c:f>
                  <c:strCache>
                    <c:ptCount val="1"/>
                    <c:pt idx="0">
                      <c:v/>
                    </c:pt>
                  </c:strCache>
                </c:strRef>
              </c:tx>
              <c:numFmt formatCode="General" sourceLinked="1"/>
              <c:showLegendKey val="0"/>
              <c:showVal val="0"/>
              <c:showBubbleSize val="0"/>
              <c:showCatName val="1"/>
              <c:showSerName val="0"/>
              <c:showPercent val="0"/>
            </c:dLbl>
            <c:dLbl>
              <c:idx val="50"/>
              <c:tx>
                <c:strRef>
                  <c:f>'Progress Record'!$D$54</c:f>
                  <c:strCache>
                    <c:ptCount val="1"/>
                    <c:pt idx="0">
                      <c:v/>
                    </c:pt>
                  </c:strCache>
                </c:strRef>
              </c:tx>
              <c:numFmt formatCode="General" sourceLinked="1"/>
              <c:showLegendKey val="0"/>
              <c:showVal val="0"/>
              <c:showBubbleSize val="0"/>
              <c:showCatName val="1"/>
              <c:showSerName val="0"/>
              <c:showPercent val="0"/>
            </c:dLbl>
            <c:dLbl>
              <c:idx val="60"/>
              <c:tx>
                <c:strRef>
                  <c:f>'Progress Record'!$D$64</c:f>
                  <c:strCache>
                    <c:ptCount val="1"/>
                    <c:pt idx="0">
                      <c:v/>
                    </c:pt>
                  </c:strCache>
                </c:strRef>
              </c:tx>
              <c:numFmt formatCode="General" sourceLinked="1"/>
              <c:showLegendKey val="0"/>
              <c:showVal val="0"/>
              <c:showBubbleSize val="0"/>
              <c:showCatName val="1"/>
              <c:showSerName val="0"/>
              <c:showPercent val="0"/>
            </c:dLbl>
            <c:dLbl>
              <c:idx val="70"/>
              <c:tx>
                <c:strRef>
                  <c:f>'Progress Record'!$D$74</c:f>
                  <c:strCache>
                    <c:ptCount val="1"/>
                    <c:pt idx="0">
                      <c:v/>
                    </c:pt>
                  </c:strCache>
                </c:strRef>
              </c:tx>
              <c:numFmt formatCode="General" sourceLinked="1"/>
              <c:showLegendKey val="0"/>
              <c:showVal val="0"/>
              <c:showBubbleSize val="0"/>
              <c:showCatName val="1"/>
              <c:showSerName val="0"/>
              <c:showPercent val="0"/>
            </c:dLbl>
            <c:dLbl>
              <c:idx val="80"/>
              <c:tx>
                <c:strRef>
                  <c:f>'Progress Record'!$D$84</c:f>
                  <c:strCache>
                    <c:ptCount val="1"/>
                    <c:pt idx="0">
                      <c:v/>
                    </c:pt>
                  </c:strCache>
                </c:strRef>
              </c:tx>
              <c:numFmt formatCode="General" sourceLinked="1"/>
              <c:showLegendKey val="0"/>
              <c:showVal val="0"/>
              <c:showBubbleSize val="0"/>
              <c:showCatName val="1"/>
              <c:showSerName val="0"/>
              <c:showPercent val="0"/>
            </c:dLbl>
            <c:dLbl>
              <c:idx val="90"/>
              <c:tx>
                <c:strRef>
                  <c:f>'Progress Record'!$D$94</c:f>
                  <c:strCache>
                    <c:ptCount val="1"/>
                    <c:pt idx="0">
                      <c:v/>
                    </c:pt>
                  </c:strCache>
                </c:strRef>
              </c:tx>
              <c:numFmt formatCode="General" sourceLinked="1"/>
              <c:showLegendKey val="0"/>
              <c:showVal val="0"/>
              <c:showBubbleSize val="0"/>
              <c:showCatName val="1"/>
              <c:showSerName val="0"/>
              <c:showPercent val="0"/>
            </c:dLbl>
            <c:numFmt formatCode="General" sourceLinked="1"/>
            <c:showLegendKey val="0"/>
            <c:showVal val="0"/>
            <c:showBubbleSize val="0"/>
            <c:showCatName val="1"/>
            <c:showSerName val="0"/>
            <c:showPercent val="0"/>
          </c:dLbls>
          <c:xVal>
            <c:numRef>
              <c:f>'Progress Record'!$Q$4:$Q$124</c:f>
              <c:numCache>
                <c:ptCount val="12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numCache>
            </c:numRef>
          </c:xVal>
          <c:yVal>
            <c:numRef>
              <c:f>'Progress Record'!$Z$4:$Z$124</c:f>
              <c:numCache>
                <c:ptCount val="121"/>
                <c:pt idx="0">
                  <c:v>1620</c:v>
                </c:pt>
                <c:pt idx="10">
                  <c:v>1620</c:v>
                </c:pt>
                <c:pt idx="20">
                  <c:v>1620</c:v>
                </c:pt>
                <c:pt idx="30">
                  <c:v>1620</c:v>
                </c:pt>
                <c:pt idx="40">
                  <c:v>1620</c:v>
                </c:pt>
                <c:pt idx="50">
                  <c:v>1620</c:v>
                </c:pt>
                <c:pt idx="60">
                  <c:v>1620</c:v>
                </c:pt>
                <c:pt idx="70">
                  <c:v>1620</c:v>
                </c:pt>
                <c:pt idx="80">
                  <c:v>1620</c:v>
                </c:pt>
                <c:pt idx="90">
                  <c:v>1620</c:v>
                </c:pt>
              </c:numCache>
            </c:numRef>
          </c:yVal>
          <c:smooth val="0"/>
        </c:ser>
        <c:ser>
          <c:idx val="7"/>
          <c:order val="6"/>
          <c:tx>
            <c:v>Slice</c:v>
          </c:tx>
          <c:extLst>
            <c:ext xmlns:c14="http://schemas.microsoft.com/office/drawing/2007/8/2/chart" uri="{6F2FDCE9-48DA-4B69-8628-5D25D57E5C99}">
              <c14:invertSolidFillFmt>
                <c14:spPr>
                  <a:solidFill>
                    <a:srgbClr val="000000"/>
                  </a:solidFill>
                </c14:spPr>
              </c14:invertSolidFillFmt>
            </c:ext>
          </c:extLst>
          <c:dLbls>
            <c:dLbl>
              <c:idx val="0"/>
              <c:tx>
                <c:strRef>
                  <c:f>'Progress Record'!$C$4</c:f>
                  <c:strCache>
                    <c:ptCount val="1"/>
                    <c:pt idx="0">
                      <c:v/>
                    </c:pt>
                  </c:strCache>
                </c:strRef>
              </c:tx>
              <c:numFmt formatCode="General" sourceLinked="1"/>
              <c:showLegendKey val="0"/>
              <c:showVal val="0"/>
              <c:showBubbleSize val="0"/>
              <c:showCatName val="1"/>
              <c:showSerName val="0"/>
              <c:showPercent val="0"/>
            </c:dLbl>
            <c:dLbl>
              <c:idx val="10"/>
              <c:tx>
                <c:strRef>
                  <c:f>'Progress Record'!$C$14</c:f>
                  <c:strCache>
                    <c:ptCount val="1"/>
                    <c:pt idx="0">
                      <c:v/>
                    </c:pt>
                  </c:strCache>
                </c:strRef>
              </c:tx>
              <c:numFmt formatCode="General" sourceLinked="1"/>
              <c:showLegendKey val="0"/>
              <c:showVal val="0"/>
              <c:showBubbleSize val="0"/>
              <c:showCatName val="1"/>
              <c:showSerName val="0"/>
              <c:showPercent val="0"/>
            </c:dLbl>
            <c:dLbl>
              <c:idx val="20"/>
              <c:tx>
                <c:strRef>
                  <c:f>'Progress Record'!$C$24</c:f>
                  <c:strCache>
                    <c:ptCount val="1"/>
                    <c:pt idx="0">
                      <c:v/>
                    </c:pt>
                  </c:strCache>
                </c:strRef>
              </c:tx>
              <c:numFmt formatCode="General" sourceLinked="1"/>
              <c:showLegendKey val="0"/>
              <c:showVal val="0"/>
              <c:showBubbleSize val="0"/>
              <c:showCatName val="1"/>
              <c:showSerName val="0"/>
              <c:showPercent val="0"/>
            </c:dLbl>
            <c:dLbl>
              <c:idx val="30"/>
              <c:tx>
                <c:strRef>
                  <c:f>'Progress Record'!$C$34</c:f>
                  <c:strCache>
                    <c:ptCount val="1"/>
                    <c:pt idx="0">
                      <c:v/>
                    </c:pt>
                  </c:strCache>
                </c:strRef>
              </c:tx>
              <c:numFmt formatCode="General" sourceLinked="1"/>
              <c:showLegendKey val="0"/>
              <c:showVal val="0"/>
              <c:showBubbleSize val="0"/>
              <c:showCatName val="1"/>
              <c:showSerName val="0"/>
              <c:showPercent val="0"/>
            </c:dLbl>
            <c:dLbl>
              <c:idx val="40"/>
              <c:tx>
                <c:strRef>
                  <c:f>'Progress Record'!$C$44</c:f>
                  <c:strCache>
                    <c:ptCount val="1"/>
                    <c:pt idx="0">
                      <c:v/>
                    </c:pt>
                  </c:strCache>
                </c:strRef>
              </c:tx>
              <c:numFmt formatCode="General" sourceLinked="1"/>
              <c:showLegendKey val="0"/>
              <c:showVal val="0"/>
              <c:showBubbleSize val="0"/>
              <c:showCatName val="1"/>
              <c:showSerName val="0"/>
              <c:showPercent val="0"/>
            </c:dLbl>
            <c:dLbl>
              <c:idx val="50"/>
              <c:tx>
                <c:strRef>
                  <c:f>'Progress Record'!$C$54</c:f>
                  <c:strCache>
                    <c:ptCount val="1"/>
                    <c:pt idx="0">
                      <c:v/>
                    </c:pt>
                  </c:strCache>
                </c:strRef>
              </c:tx>
              <c:numFmt formatCode="General" sourceLinked="1"/>
              <c:showLegendKey val="0"/>
              <c:showVal val="0"/>
              <c:showBubbleSize val="0"/>
              <c:showCatName val="1"/>
              <c:showSerName val="0"/>
              <c:showPercent val="0"/>
            </c:dLbl>
            <c:dLbl>
              <c:idx val="60"/>
              <c:tx>
                <c:strRef>
                  <c:f>'Progress Record'!$C$64</c:f>
                  <c:strCache>
                    <c:ptCount val="1"/>
                    <c:pt idx="0">
                      <c:v/>
                    </c:pt>
                  </c:strCache>
                </c:strRef>
              </c:tx>
              <c:numFmt formatCode="General" sourceLinked="1"/>
              <c:showLegendKey val="0"/>
              <c:showVal val="0"/>
              <c:showBubbleSize val="0"/>
              <c:showCatName val="1"/>
              <c:showSerName val="0"/>
              <c:showPercent val="0"/>
            </c:dLbl>
            <c:dLbl>
              <c:idx val="70"/>
              <c:tx>
                <c:strRef>
                  <c:f>'Progress Record'!$C$74</c:f>
                  <c:strCache>
                    <c:ptCount val="1"/>
                    <c:pt idx="0">
                      <c:v/>
                    </c:pt>
                  </c:strCache>
                </c:strRef>
              </c:tx>
              <c:numFmt formatCode="General" sourceLinked="1"/>
              <c:showLegendKey val="0"/>
              <c:showVal val="0"/>
              <c:showBubbleSize val="0"/>
              <c:showCatName val="1"/>
              <c:showSerName val="0"/>
              <c:showPercent val="0"/>
            </c:dLbl>
            <c:dLbl>
              <c:idx val="80"/>
              <c:tx>
                <c:strRef>
                  <c:f>'Progress Record'!$C$84</c:f>
                  <c:strCache>
                    <c:ptCount val="1"/>
                    <c:pt idx="0">
                      <c:v/>
                    </c:pt>
                  </c:strCache>
                </c:strRef>
              </c:tx>
              <c:numFmt formatCode="General" sourceLinked="1"/>
              <c:showLegendKey val="0"/>
              <c:showVal val="0"/>
              <c:showBubbleSize val="0"/>
              <c:showCatName val="1"/>
              <c:showSerName val="0"/>
              <c:showPercent val="0"/>
            </c:dLbl>
            <c:dLbl>
              <c:idx val="90"/>
              <c:tx>
                <c:strRef>
                  <c:f>'Progress Record'!$C$94</c:f>
                  <c:strCache>
                    <c:ptCount val="1"/>
                    <c:pt idx="0">
                      <c:v/>
                    </c:pt>
                  </c:strCache>
                </c:strRef>
              </c:tx>
              <c:numFmt formatCode="General" sourceLinked="1"/>
              <c:showLegendKey val="0"/>
              <c:showVal val="0"/>
              <c:showBubbleSize val="0"/>
              <c:showCatName val="1"/>
              <c:showSerName val="0"/>
              <c:showPercent val="0"/>
            </c:dLbl>
            <c:numFmt formatCode="General" sourceLinked="1"/>
            <c:showLegendKey val="0"/>
            <c:showVal val="0"/>
            <c:showBubbleSize val="0"/>
            <c:showCatName val="1"/>
            <c:showSerName val="0"/>
            <c:showPercent val="0"/>
          </c:dLbls>
          <c:xVal>
            <c:numRef>
              <c:f>'Progress Record'!$Q$4:$Q$124</c:f>
              <c:numCache>
                <c:ptCount val="12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numCache>
            </c:numRef>
          </c:xVal>
          <c:yVal>
            <c:numRef>
              <c:f>'Progress Record'!$V$4:$V$124</c:f>
              <c:numCache>
                <c:ptCount val="121"/>
                <c:pt idx="0">
                  <c:v>2187</c:v>
                </c:pt>
                <c:pt idx="10">
                  <c:v>2187</c:v>
                </c:pt>
                <c:pt idx="20">
                  <c:v>2187</c:v>
                </c:pt>
                <c:pt idx="30">
                  <c:v>2187</c:v>
                </c:pt>
                <c:pt idx="40">
                  <c:v>2187</c:v>
                </c:pt>
                <c:pt idx="50">
                  <c:v>2187</c:v>
                </c:pt>
                <c:pt idx="60">
                  <c:v>2187</c:v>
                </c:pt>
                <c:pt idx="70">
                  <c:v>2187</c:v>
                </c:pt>
                <c:pt idx="80">
                  <c:v>2187</c:v>
                </c:pt>
                <c:pt idx="90">
                  <c:v>2187</c:v>
                </c:pt>
              </c:numCache>
            </c:numRef>
          </c:yVal>
          <c:smooth val="0"/>
        </c:ser>
        <c:ser>
          <c:idx val="2"/>
          <c:order val="7"/>
          <c:tx>
            <c:v>dates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tx>
                <c:strRef>
                  <c:f>'Progress Record'!$S$4</c:f>
                  <c:strCache>
                    <c:ptCount val="1"/>
                    <c:pt idx="0">
                      <c:v>01/00/00</c:v>
                    </c:pt>
                  </c:strCache>
                </c:strRef>
              </c:tx>
              <c:numFmt formatCode="General" sourceLinked="1"/>
              <c:showLegendKey val="0"/>
              <c:showVal val="0"/>
              <c:showBubbleSize val="0"/>
              <c:showCatName val="1"/>
              <c:showSerName val="0"/>
              <c:showPercent val="0"/>
            </c:dLbl>
            <c:dLbl>
              <c:idx val="10"/>
              <c:tx>
                <c:strRef>
                  <c:f>'Progress Record'!$S$14</c:f>
                  <c:strCache>
                    <c:ptCount val="1"/>
                    <c:pt idx="0">
                      <c:v>01/00/00</c:v>
                    </c:pt>
                  </c:strCache>
                </c:strRef>
              </c:tx>
              <c:numFmt formatCode="General" sourceLinked="1"/>
              <c:showLegendKey val="0"/>
              <c:showVal val="0"/>
              <c:showBubbleSize val="0"/>
              <c:showCatName val="1"/>
              <c:showSerName val="0"/>
              <c:showPercent val="0"/>
            </c:dLbl>
            <c:dLbl>
              <c:idx val="20"/>
              <c:tx>
                <c:strRef>
                  <c:f>'Progress Record'!$S$24</c:f>
                  <c:strCache>
                    <c:ptCount val="1"/>
                    <c:pt idx="0">
                      <c:v>01/00/00</c:v>
                    </c:pt>
                  </c:strCache>
                </c:strRef>
              </c:tx>
              <c:numFmt formatCode="General" sourceLinked="1"/>
              <c:showLegendKey val="0"/>
              <c:showVal val="0"/>
              <c:showBubbleSize val="0"/>
              <c:showCatName val="1"/>
              <c:showSerName val="0"/>
              <c:showPercent val="0"/>
            </c:dLbl>
            <c:dLbl>
              <c:idx val="30"/>
              <c:tx>
                <c:strRef>
                  <c:f>'Progress Record'!$S$34</c:f>
                  <c:strCache>
                    <c:ptCount val="1"/>
                    <c:pt idx="0">
                      <c:v>01/00/00</c:v>
                    </c:pt>
                  </c:strCache>
                </c:strRef>
              </c:tx>
              <c:numFmt formatCode="General" sourceLinked="1"/>
              <c:showLegendKey val="0"/>
              <c:showVal val="0"/>
              <c:showBubbleSize val="0"/>
              <c:showCatName val="1"/>
              <c:showSerName val="0"/>
              <c:showPercent val="0"/>
            </c:dLbl>
            <c:dLbl>
              <c:idx val="40"/>
              <c:tx>
                <c:strRef>
                  <c:f>'Progress Record'!$S$44</c:f>
                  <c:strCache>
                    <c:ptCount val="1"/>
                    <c:pt idx="0">
                      <c:v>01/00/00</c:v>
                    </c:pt>
                  </c:strCache>
                </c:strRef>
              </c:tx>
              <c:numFmt formatCode="General" sourceLinked="1"/>
              <c:showLegendKey val="0"/>
              <c:showVal val="0"/>
              <c:showBubbleSize val="0"/>
              <c:showCatName val="1"/>
              <c:showSerName val="0"/>
              <c:showPercent val="0"/>
            </c:dLbl>
            <c:dLbl>
              <c:idx val="50"/>
              <c:tx>
                <c:strRef>
                  <c:f>'Progress Record'!$S$54</c:f>
                  <c:strCache>
                    <c:ptCount val="1"/>
                    <c:pt idx="0">
                      <c:v>01/00/00</c:v>
                    </c:pt>
                  </c:strCache>
                </c:strRef>
              </c:tx>
              <c:numFmt formatCode="General" sourceLinked="1"/>
              <c:showLegendKey val="0"/>
              <c:showVal val="0"/>
              <c:showBubbleSize val="0"/>
              <c:showCatName val="1"/>
              <c:showSerName val="0"/>
              <c:showPercent val="0"/>
            </c:dLbl>
            <c:dLbl>
              <c:idx val="60"/>
              <c:tx>
                <c:strRef>
                  <c:f>'Progress Record'!$S$64</c:f>
                  <c:strCache>
                    <c:ptCount val="1"/>
                    <c:pt idx="0">
                      <c:v>01/00/00</c:v>
                    </c:pt>
                  </c:strCache>
                </c:strRef>
              </c:tx>
              <c:numFmt formatCode="General" sourceLinked="1"/>
              <c:showLegendKey val="0"/>
              <c:showVal val="0"/>
              <c:showBubbleSize val="0"/>
              <c:showCatName val="1"/>
              <c:showSerName val="0"/>
              <c:showPercent val="0"/>
            </c:dLbl>
            <c:dLbl>
              <c:idx val="70"/>
              <c:tx>
                <c:strRef>
                  <c:f>'Progress Record'!$S$74</c:f>
                  <c:strCache>
                    <c:ptCount val="1"/>
                    <c:pt idx="0">
                      <c:v>01/00/00</c:v>
                    </c:pt>
                  </c:strCache>
                </c:strRef>
              </c:tx>
              <c:numFmt formatCode="General" sourceLinked="1"/>
              <c:showLegendKey val="0"/>
              <c:showVal val="0"/>
              <c:showBubbleSize val="0"/>
              <c:showCatName val="1"/>
              <c:showSerName val="0"/>
              <c:showPercent val="0"/>
            </c:dLbl>
            <c:dLbl>
              <c:idx val="80"/>
              <c:tx>
                <c:strRef>
                  <c:f>'Progress Record'!$S$84</c:f>
                  <c:strCache>
                    <c:ptCount val="1"/>
                    <c:pt idx="0">
                      <c:v>01/00/00</c:v>
                    </c:pt>
                  </c:strCache>
                </c:strRef>
              </c:tx>
              <c:numFmt formatCode="General" sourceLinked="1"/>
              <c:showLegendKey val="0"/>
              <c:showVal val="0"/>
              <c:showBubbleSize val="0"/>
              <c:showCatName val="1"/>
              <c:showSerName val="0"/>
              <c:showPercent val="0"/>
            </c:dLbl>
            <c:dLbl>
              <c:idx val="90"/>
              <c:tx>
                <c:strRef>
                  <c:f>'Progress Record'!$S$94</c:f>
                  <c:strCache>
                    <c:ptCount val="1"/>
                    <c:pt idx="0">
                      <c:v>01/00/00</c:v>
                    </c:pt>
                  </c:strCache>
                </c:strRef>
              </c:tx>
              <c:numFmt formatCode="General" sourceLinked="1"/>
              <c:showLegendKey val="0"/>
              <c:showVal val="0"/>
              <c:showBubbleSize val="0"/>
              <c:showCatName val="1"/>
              <c:showSerName val="0"/>
              <c:showPercent val="0"/>
            </c:dLbl>
            <c:numFmt formatCode="General" sourceLinked="1"/>
            <c:showLegendKey val="0"/>
            <c:showVal val="0"/>
            <c:showBubbleSize val="0"/>
            <c:showCatName val="1"/>
            <c:showSerName val="0"/>
            <c:showPercent val="0"/>
          </c:dLbls>
          <c:xVal>
            <c:numRef>
              <c:f>'Progress Record'!$Q$4:$Q$124</c:f>
              <c:numCache>
                <c:ptCount val="12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numCache>
            </c:numRef>
          </c:xVal>
          <c:yVal>
            <c:numRef>
              <c:f>'Progress Record'!$R$4:$R$124</c:f>
              <c:numCache>
                <c:ptCount val="121"/>
                <c:pt idx="0">
                  <c:v>3000</c:v>
                </c:pt>
                <c:pt idx="10">
                  <c:v>3000</c:v>
                </c:pt>
                <c:pt idx="20">
                  <c:v>3000</c:v>
                </c:pt>
                <c:pt idx="30">
                  <c:v>3000</c:v>
                </c:pt>
                <c:pt idx="40">
                  <c:v>3000</c:v>
                </c:pt>
                <c:pt idx="50">
                  <c:v>3000</c:v>
                </c:pt>
                <c:pt idx="60">
                  <c:v>3000</c:v>
                </c:pt>
                <c:pt idx="70">
                  <c:v>3000</c:v>
                </c:pt>
                <c:pt idx="80">
                  <c:v>3000</c:v>
                </c:pt>
                <c:pt idx="90">
                  <c:v>3000</c:v>
                </c:pt>
              </c:numCache>
            </c:numRef>
          </c:yVal>
          <c:smooth val="0"/>
        </c:ser>
        <c:ser>
          <c:idx val="169"/>
          <c:order val="8"/>
          <c:tx>
            <c:v>DayNineDecel</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xVal>
            <c:numRef>
              <c:f>'Progress Record'!$U$84:$U$93</c:f>
              <c:numCache>
                <c:ptCount val="10"/>
                <c:pt idx="0">
                  <c:v>81</c:v>
                </c:pt>
                <c:pt idx="1">
                  <c:v>82</c:v>
                </c:pt>
                <c:pt idx="2">
                  <c:v>83</c:v>
                </c:pt>
                <c:pt idx="3">
                  <c:v>84</c:v>
                </c:pt>
                <c:pt idx="4">
                  <c:v>85</c:v>
                </c:pt>
                <c:pt idx="5">
                  <c:v>86</c:v>
                </c:pt>
                <c:pt idx="6">
                  <c:v>87</c:v>
                </c:pt>
                <c:pt idx="7">
                  <c:v>88</c:v>
                </c:pt>
                <c:pt idx="8">
                  <c:v>89</c:v>
                </c:pt>
                <c:pt idx="9">
                  <c:v>90</c:v>
                </c:pt>
              </c:numCache>
            </c:numRef>
          </c:xVal>
          <c:yVal>
            <c:numRef>
              <c:f>'Progress Record'!$N$84:$N$93</c:f>
              <c:numCache>
                <c:ptCount val="10"/>
                <c:pt idx="0">
                  <c:v>0</c:v>
                </c:pt>
                <c:pt idx="1">
                  <c:v>0</c:v>
                </c:pt>
                <c:pt idx="2">
                  <c:v>0</c:v>
                </c:pt>
                <c:pt idx="3">
                  <c:v>0</c:v>
                </c:pt>
                <c:pt idx="4">
                  <c:v>0</c:v>
                </c:pt>
                <c:pt idx="5">
                  <c:v>0</c:v>
                </c:pt>
                <c:pt idx="6">
                  <c:v>0</c:v>
                </c:pt>
                <c:pt idx="7">
                  <c:v>0</c:v>
                </c:pt>
                <c:pt idx="8">
                  <c:v>0</c:v>
                </c:pt>
                <c:pt idx="9">
                  <c:v>0</c:v>
                </c:pt>
              </c:numCache>
            </c:numRef>
          </c:yVal>
          <c:smooth val="0"/>
        </c:ser>
        <c:ser>
          <c:idx val="168"/>
          <c:order val="9"/>
          <c:tx>
            <c:v>DayEightDecel</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xVal>
            <c:numRef>
              <c:f>'Progress Record'!$U$74:$U$83</c:f>
              <c:numCache>
                <c:ptCount val="10"/>
                <c:pt idx="0">
                  <c:v>71</c:v>
                </c:pt>
                <c:pt idx="1">
                  <c:v>72</c:v>
                </c:pt>
                <c:pt idx="2">
                  <c:v>73</c:v>
                </c:pt>
                <c:pt idx="3">
                  <c:v>74</c:v>
                </c:pt>
                <c:pt idx="4">
                  <c:v>75</c:v>
                </c:pt>
                <c:pt idx="5">
                  <c:v>76</c:v>
                </c:pt>
                <c:pt idx="6">
                  <c:v>77</c:v>
                </c:pt>
                <c:pt idx="7">
                  <c:v>78</c:v>
                </c:pt>
                <c:pt idx="8">
                  <c:v>79</c:v>
                </c:pt>
                <c:pt idx="9">
                  <c:v>80</c:v>
                </c:pt>
              </c:numCache>
            </c:numRef>
          </c:xVal>
          <c:yVal>
            <c:numRef>
              <c:f>'Progress Record'!$N$74:$N$83</c:f>
              <c:numCache>
                <c:ptCount val="10"/>
                <c:pt idx="0">
                  <c:v>0</c:v>
                </c:pt>
                <c:pt idx="1">
                  <c:v>0</c:v>
                </c:pt>
                <c:pt idx="2">
                  <c:v>0</c:v>
                </c:pt>
                <c:pt idx="3">
                  <c:v>0</c:v>
                </c:pt>
                <c:pt idx="4">
                  <c:v>0</c:v>
                </c:pt>
                <c:pt idx="5">
                  <c:v>0</c:v>
                </c:pt>
                <c:pt idx="6">
                  <c:v>0</c:v>
                </c:pt>
                <c:pt idx="7">
                  <c:v>0</c:v>
                </c:pt>
                <c:pt idx="8">
                  <c:v>0</c:v>
                </c:pt>
                <c:pt idx="9">
                  <c:v>0</c:v>
                </c:pt>
              </c:numCache>
            </c:numRef>
          </c:yVal>
          <c:smooth val="0"/>
        </c:ser>
        <c:ser>
          <c:idx val="1"/>
          <c:order val="10"/>
          <c:tx>
            <c:v>Huh?</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tx>
                <c:strRef>
                  <c:f>'Progress Record'!$Y$1</c:f>
                  <c:strCache>
                    <c:ptCount val="1"/>
                    <c:pt idx="0">
                      <c:v>6 s</c:v>
                    </c:pt>
                  </c:strCache>
                </c:strRef>
              </c:tx>
              <c:txPr>
                <a:bodyPr vert="horz" rot="0" anchor="ctr"/>
                <a:lstStyle/>
                <a:p>
                  <a:pPr>
                    <a:defRPr lang="en-US" cap="none" sz="800" b="0" i="0" u="none" baseline="0"/>
                  </a:pPr>
                </a:p>
              </c:txPr>
              <c:numFmt formatCode="General" sourceLinked="1"/>
              <c:dLblPos val="r"/>
              <c:showLegendKey val="0"/>
              <c:showVal val="1"/>
              <c:showBubbleSize val="0"/>
              <c:showCatName val="0"/>
              <c:showSerName val="0"/>
              <c:showPercent val="0"/>
            </c:dLbl>
            <c:dLbl>
              <c:idx val="1"/>
              <c:tx>
                <c:strRef>
                  <c:f>'Progress Record'!$Y$2</c:f>
                  <c:strCache>
                    <c:ptCount val="1"/>
                    <c:pt idx="0">
                      <c:v>10 s</c:v>
                    </c:pt>
                  </c:strCache>
                </c:strRef>
              </c:tx>
              <c:txPr>
                <a:bodyPr vert="horz" rot="0" anchor="ctr"/>
                <a:lstStyle/>
                <a:p>
                  <a:pPr>
                    <a:defRPr lang="en-US" cap="none" sz="800" b="0" i="0" u="none" baseline="0"/>
                  </a:pPr>
                </a:p>
              </c:txPr>
              <c:numFmt formatCode="General" sourceLinked="1"/>
              <c:dLblPos val="l"/>
              <c:showLegendKey val="0"/>
              <c:showVal val="1"/>
              <c:showBubbleSize val="0"/>
              <c:showCatName val="0"/>
              <c:showSerName val="0"/>
              <c:showPercent val="0"/>
            </c:dLbl>
            <c:dLbl>
              <c:idx val="2"/>
              <c:tx>
                <c:strRef>
                  <c:f>'Progress Record'!$Y$3</c:f>
                  <c:strCache>
                    <c:ptCount val="1"/>
                    <c:pt idx="0">
                      <c:v>15 s</c:v>
                    </c:pt>
                  </c:strCache>
                </c:strRef>
              </c:tx>
              <c:txPr>
                <a:bodyPr vert="horz" rot="0" anchor="ctr"/>
                <a:lstStyle/>
                <a:p>
                  <a:pPr>
                    <a:defRPr lang="en-US" cap="none" sz="800" b="0" i="0" u="none" baseline="0"/>
                  </a:pPr>
                </a:p>
              </c:txPr>
              <c:numFmt formatCode="General" sourceLinked="1"/>
              <c:dLblPos val="l"/>
              <c:showLegendKey val="0"/>
              <c:showVal val="1"/>
              <c:showBubbleSize val="0"/>
              <c:showCatName val="0"/>
              <c:showSerName val="0"/>
              <c:showPercent val="0"/>
            </c:dLbl>
            <c:dLbl>
              <c:idx val="3"/>
              <c:tx>
                <c:strRef>
                  <c:f>'Progress Record'!$Y$4</c:f>
                  <c:strCache>
                    <c:ptCount val="1"/>
                    <c:pt idx="0">
                      <c:v>20 s</c:v>
                    </c:pt>
                  </c:strCache>
                </c:strRef>
              </c:tx>
              <c:txPr>
                <a:bodyPr vert="horz" rot="0" anchor="ctr"/>
                <a:lstStyle/>
                <a:p>
                  <a:pPr>
                    <a:defRPr lang="en-US" cap="none" sz="800" b="0" i="0" u="none" baseline="0"/>
                  </a:pPr>
                </a:p>
              </c:txPr>
              <c:numFmt formatCode="General" sourceLinked="1"/>
              <c:dLblPos val="l"/>
              <c:showLegendKey val="0"/>
              <c:showVal val="1"/>
              <c:showBubbleSize val="0"/>
              <c:showCatName val="0"/>
              <c:showSerName val="0"/>
              <c:showPercent val="0"/>
            </c:dLbl>
            <c:dLbl>
              <c:idx val="4"/>
              <c:tx>
                <c:strRef>
                  <c:f>'Progress Record'!$Y$5</c:f>
                  <c:strCache>
                    <c:ptCount val="1"/>
                    <c:pt idx="0">
                      <c:v>30 s</c:v>
                    </c:pt>
                  </c:strCache>
                </c:strRef>
              </c:tx>
              <c:txPr>
                <a:bodyPr vert="horz" rot="0" anchor="ctr"/>
                <a:lstStyle/>
                <a:p>
                  <a:pPr>
                    <a:defRPr lang="en-US" cap="none" sz="800" b="0" i="0" u="none" baseline="0"/>
                  </a:pPr>
                </a:p>
              </c:txPr>
              <c:numFmt formatCode="General" sourceLinked="1"/>
              <c:dLblPos val="l"/>
              <c:showLegendKey val="0"/>
              <c:showVal val="1"/>
              <c:showBubbleSize val="0"/>
              <c:showCatName val="0"/>
              <c:showSerName val="0"/>
              <c:showPercent val="0"/>
            </c:dLbl>
            <c:dLbl>
              <c:idx val="5"/>
              <c:tx>
                <c:strRef>
                  <c:f>'Progress Record'!$Y$6</c:f>
                  <c:strCache>
                    <c:ptCount val="1"/>
                    <c:pt idx="0">
                      <c:v>1 m</c:v>
                    </c:pt>
                  </c:strCache>
                </c:strRef>
              </c:tx>
              <c:txPr>
                <a:bodyPr vert="horz" rot="0" anchor="ctr"/>
                <a:lstStyle/>
                <a:p>
                  <a:pPr>
                    <a:defRPr lang="en-US" cap="none" sz="800" b="0" i="0" u="none" baseline="0"/>
                  </a:pPr>
                </a:p>
              </c:txPr>
              <c:numFmt formatCode="General" sourceLinked="1"/>
              <c:dLblPos val="l"/>
              <c:showLegendKey val="0"/>
              <c:showVal val="1"/>
              <c:showBubbleSize val="0"/>
              <c:showCatName val="0"/>
              <c:showSerName val="0"/>
              <c:showPercent val="0"/>
            </c:dLbl>
            <c:dLbl>
              <c:idx val="6"/>
              <c:tx>
                <c:strRef>
                  <c:f>'Progress Record'!$Y$7</c:f>
                  <c:strCache>
                    <c:ptCount val="1"/>
                    <c:pt idx="0">
                      <c:v>2 m</c:v>
                    </c:pt>
                  </c:strCache>
                </c:strRef>
              </c:tx>
              <c:txPr>
                <a:bodyPr vert="horz" rot="0" anchor="ctr"/>
                <a:lstStyle/>
                <a:p>
                  <a:pPr>
                    <a:defRPr lang="en-US" cap="none" sz="800" b="0" i="0" u="none" baseline="0"/>
                  </a:pPr>
                </a:p>
              </c:txPr>
              <c:numFmt formatCode="General" sourceLinked="1"/>
              <c:dLblPos val="l"/>
              <c:showLegendKey val="0"/>
              <c:showVal val="1"/>
              <c:showBubbleSize val="0"/>
              <c:showCatName val="0"/>
              <c:showSerName val="0"/>
              <c:showPercent val="0"/>
            </c:dLbl>
            <c:dLbl>
              <c:idx val="7"/>
              <c:tx>
                <c:strRef>
                  <c:f>'Progress Record'!$Y$8</c:f>
                  <c:strCache>
                    <c:ptCount val="1"/>
                    <c:pt idx="0">
                      <c:v>5 m</c:v>
                    </c:pt>
                  </c:strCache>
                </c:strRef>
              </c:tx>
              <c:txPr>
                <a:bodyPr vert="horz" rot="0" anchor="ctr"/>
                <a:lstStyle/>
                <a:p>
                  <a:pPr>
                    <a:defRPr lang="en-US" cap="none" sz="800" b="0" i="0" u="none" baseline="0"/>
                  </a:pPr>
                </a:p>
              </c:txPr>
              <c:numFmt formatCode="General" sourceLinked="1"/>
              <c:dLblPos val="l"/>
              <c:showLegendKey val="0"/>
              <c:showVal val="1"/>
              <c:showBubbleSize val="0"/>
              <c:showCatName val="0"/>
              <c:showSerName val="0"/>
              <c:showPercent val="0"/>
            </c:dLbl>
            <c:dLbl>
              <c:idx val="8"/>
              <c:tx>
                <c:strRef>
                  <c:f>'Progress Record'!$Y$9</c:f>
                  <c:strCache>
                    <c:ptCount val="1"/>
                    <c:pt idx="0">
                      <c:v>10 m</c:v>
                    </c:pt>
                  </c:strCache>
                </c:strRef>
              </c:tx>
              <c:txPr>
                <a:bodyPr vert="horz" rot="0" anchor="ctr"/>
                <a:lstStyle/>
                <a:p>
                  <a:pPr>
                    <a:defRPr lang="en-US" cap="none" sz="800" b="0" i="0" u="none" baseline="0"/>
                  </a:pPr>
                </a:p>
              </c:txPr>
              <c:numFmt formatCode="General" sourceLinked="1"/>
              <c:dLblPos val="l"/>
              <c:showLegendKey val="0"/>
              <c:showVal val="1"/>
              <c:showBubbleSize val="0"/>
              <c:showCatName val="0"/>
              <c:showSerName val="0"/>
              <c:showPercent val="0"/>
            </c:dLbl>
            <c:numFmt formatCode="General" sourceLinked="1"/>
            <c:txPr>
              <a:bodyPr vert="horz" rot="0" anchor="ctr"/>
              <a:lstStyle/>
              <a:p>
                <a:pPr>
                  <a:defRPr lang="en-US" cap="none" sz="800" b="0" i="0" u="none" baseline="0"/>
                </a:pPr>
              </a:p>
            </c:txPr>
            <c:dLblPos val="l"/>
            <c:showLegendKey val="0"/>
            <c:showVal val="1"/>
            <c:showBubbleSize val="0"/>
            <c:showCatName val="0"/>
            <c:showSerName val="0"/>
            <c:showPercent val="0"/>
          </c:dLbls>
          <c:xVal>
            <c:numRef>
              <c:f>'Progress Record'!$W$1:$W$16</c:f>
              <c:numCache>
                <c:ptCount val="16"/>
                <c:pt idx="0">
                  <c:v>141</c:v>
                </c:pt>
                <c:pt idx="1">
                  <c:v>141</c:v>
                </c:pt>
                <c:pt idx="2">
                  <c:v>141</c:v>
                </c:pt>
                <c:pt idx="3">
                  <c:v>141</c:v>
                </c:pt>
                <c:pt idx="4">
                  <c:v>141</c:v>
                </c:pt>
                <c:pt idx="5">
                  <c:v>141</c:v>
                </c:pt>
                <c:pt idx="6">
                  <c:v>141</c:v>
                </c:pt>
                <c:pt idx="7">
                  <c:v>141</c:v>
                </c:pt>
                <c:pt idx="8">
                  <c:v>141</c:v>
                </c:pt>
                <c:pt idx="9">
                  <c:v>141</c:v>
                </c:pt>
                <c:pt idx="10">
                  <c:v>141</c:v>
                </c:pt>
                <c:pt idx="11">
                  <c:v>141</c:v>
                </c:pt>
                <c:pt idx="12">
                  <c:v>141</c:v>
                </c:pt>
                <c:pt idx="13">
                  <c:v>141</c:v>
                </c:pt>
                <c:pt idx="14">
                  <c:v>141</c:v>
                </c:pt>
                <c:pt idx="15">
                  <c:v>141</c:v>
                </c:pt>
              </c:numCache>
            </c:numRef>
          </c:xVal>
          <c:yVal>
            <c:numRef>
              <c:f>'Progress Record'!$X$1:$X$16</c:f>
              <c:numCache>
                <c:ptCount val="16"/>
                <c:pt idx="0">
                  <c:v>10</c:v>
                </c:pt>
                <c:pt idx="1">
                  <c:v>6</c:v>
                </c:pt>
                <c:pt idx="2">
                  <c:v>4</c:v>
                </c:pt>
                <c:pt idx="3">
                  <c:v>3</c:v>
                </c:pt>
                <c:pt idx="4">
                  <c:v>2</c:v>
                </c:pt>
                <c:pt idx="5">
                  <c:v>1</c:v>
                </c:pt>
                <c:pt idx="6">
                  <c:v>0.5</c:v>
                </c:pt>
                <c:pt idx="7">
                  <c:v>0.2</c:v>
                </c:pt>
                <c:pt idx="8">
                  <c:v>0.1</c:v>
                </c:pt>
              </c:numCache>
            </c:numRef>
          </c:yVal>
          <c:smooth val="0"/>
        </c:ser>
        <c:ser>
          <c:idx val="167"/>
          <c:order val="11"/>
          <c:tx>
            <c:v>DaySevenDecel</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xVal>
            <c:numRef>
              <c:f>'Progress Record'!$U$64:$U$73</c:f>
              <c:numCache>
                <c:ptCount val="10"/>
                <c:pt idx="0">
                  <c:v>61</c:v>
                </c:pt>
                <c:pt idx="1">
                  <c:v>62</c:v>
                </c:pt>
                <c:pt idx="2">
                  <c:v>63</c:v>
                </c:pt>
                <c:pt idx="3">
                  <c:v>64</c:v>
                </c:pt>
                <c:pt idx="4">
                  <c:v>65</c:v>
                </c:pt>
                <c:pt idx="5">
                  <c:v>66</c:v>
                </c:pt>
                <c:pt idx="6">
                  <c:v>67</c:v>
                </c:pt>
                <c:pt idx="7">
                  <c:v>68</c:v>
                </c:pt>
                <c:pt idx="8">
                  <c:v>69</c:v>
                </c:pt>
                <c:pt idx="9">
                  <c:v>70</c:v>
                </c:pt>
              </c:numCache>
            </c:numRef>
          </c:xVal>
          <c:yVal>
            <c:numRef>
              <c:f>'Progress Record'!$N$64:$N$73</c:f>
              <c:numCache>
                <c:ptCount val="10"/>
                <c:pt idx="0">
                  <c:v>0</c:v>
                </c:pt>
                <c:pt idx="1">
                  <c:v>0</c:v>
                </c:pt>
                <c:pt idx="2">
                  <c:v>0</c:v>
                </c:pt>
                <c:pt idx="3">
                  <c:v>0</c:v>
                </c:pt>
                <c:pt idx="4">
                  <c:v>0</c:v>
                </c:pt>
                <c:pt idx="5">
                  <c:v>0</c:v>
                </c:pt>
                <c:pt idx="6">
                  <c:v>0</c:v>
                </c:pt>
                <c:pt idx="7">
                  <c:v>0</c:v>
                </c:pt>
                <c:pt idx="8">
                  <c:v>0</c:v>
                </c:pt>
                <c:pt idx="9">
                  <c:v>0</c:v>
                </c:pt>
              </c:numCache>
            </c:numRef>
          </c:yVal>
          <c:smooth val="0"/>
        </c:ser>
        <c:ser>
          <c:idx val="0"/>
          <c:order val="12"/>
          <c:tx>
            <c:v>tweener</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txPr>
              <a:bodyPr vert="horz" rot="0" anchor="ctr"/>
              <a:lstStyle/>
              <a:p>
                <a:pPr algn="ctr">
                  <a:defRPr lang="en-US" cap="none" sz="800" b="0" i="0" u="none" baseline="0"/>
                </a:pPr>
              </a:p>
            </c:txPr>
            <c:dLblPos val="l"/>
            <c:showLegendKey val="0"/>
            <c:showVal val="1"/>
            <c:showBubbleSize val="0"/>
            <c:showCatName val="0"/>
            <c:showSerName val="0"/>
            <c:showPercent val="0"/>
          </c:dLbls>
          <c:xVal>
            <c:numRef>
              <c:f>'Progress Record'!$W$18:$W$23</c:f>
              <c:numCache>
                <c:ptCount val="6"/>
                <c:pt idx="0">
                  <c:v>0</c:v>
                </c:pt>
                <c:pt idx="1">
                  <c:v>0</c:v>
                </c:pt>
                <c:pt idx="2">
                  <c:v>0</c:v>
                </c:pt>
                <c:pt idx="3">
                  <c:v>0</c:v>
                </c:pt>
                <c:pt idx="4">
                  <c:v>0</c:v>
                </c:pt>
                <c:pt idx="5">
                  <c:v>0</c:v>
                </c:pt>
              </c:numCache>
            </c:numRef>
          </c:xVal>
          <c:yVal>
            <c:numRef>
              <c:f>'Progress Record'!$X$18:$X$23</c:f>
              <c:numCache>
                <c:ptCount val="6"/>
                <c:pt idx="2">
                  <c:v>0.5</c:v>
                </c:pt>
                <c:pt idx="3">
                  <c:v>5</c:v>
                </c:pt>
                <c:pt idx="4">
                  <c:v>50</c:v>
                </c:pt>
                <c:pt idx="5">
                  <c:v>500</c:v>
                </c:pt>
              </c:numCache>
            </c:numRef>
          </c:yVal>
          <c:smooth val="0"/>
        </c:ser>
        <c:ser>
          <c:idx val="166"/>
          <c:order val="13"/>
          <c:tx>
            <c:v>DaySixDecel</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xVal>
            <c:numRef>
              <c:f>'Progress Record'!$U$54:$U$63</c:f>
              <c:numCache>
                <c:ptCount val="10"/>
                <c:pt idx="0">
                  <c:v>51</c:v>
                </c:pt>
                <c:pt idx="1">
                  <c:v>52</c:v>
                </c:pt>
                <c:pt idx="2">
                  <c:v>53</c:v>
                </c:pt>
                <c:pt idx="3">
                  <c:v>54</c:v>
                </c:pt>
                <c:pt idx="4">
                  <c:v>55</c:v>
                </c:pt>
                <c:pt idx="5">
                  <c:v>56</c:v>
                </c:pt>
                <c:pt idx="6">
                  <c:v>57</c:v>
                </c:pt>
                <c:pt idx="7">
                  <c:v>58</c:v>
                </c:pt>
                <c:pt idx="8">
                  <c:v>59</c:v>
                </c:pt>
                <c:pt idx="9">
                  <c:v>60</c:v>
                </c:pt>
              </c:numCache>
            </c:numRef>
          </c:xVal>
          <c:yVal>
            <c:numRef>
              <c:f>'Progress Record'!$N$54:$N$63</c:f>
              <c:numCache>
                <c:ptCount val="10"/>
                <c:pt idx="0">
                  <c:v>0</c:v>
                </c:pt>
                <c:pt idx="1">
                  <c:v>0</c:v>
                </c:pt>
                <c:pt idx="2">
                  <c:v>0</c:v>
                </c:pt>
                <c:pt idx="3">
                  <c:v>0</c:v>
                </c:pt>
                <c:pt idx="4">
                  <c:v>0</c:v>
                </c:pt>
                <c:pt idx="5">
                  <c:v>0</c:v>
                </c:pt>
                <c:pt idx="6">
                  <c:v>0</c:v>
                </c:pt>
                <c:pt idx="7">
                  <c:v>0</c:v>
                </c:pt>
                <c:pt idx="8">
                  <c:v>0</c:v>
                </c:pt>
                <c:pt idx="9">
                  <c:v>0</c:v>
                </c:pt>
              </c:numCache>
            </c:numRef>
          </c:yVal>
          <c:smooth val="0"/>
        </c:ser>
        <c:ser>
          <c:idx val="165"/>
          <c:order val="14"/>
          <c:tx>
            <c:v>DayFiveDecel</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xVal>
            <c:numRef>
              <c:f>'Progress Record'!$U$44:$U$53</c:f>
              <c:numCache>
                <c:ptCount val="10"/>
                <c:pt idx="0">
                  <c:v>41</c:v>
                </c:pt>
                <c:pt idx="1">
                  <c:v>42</c:v>
                </c:pt>
                <c:pt idx="2">
                  <c:v>43</c:v>
                </c:pt>
                <c:pt idx="3">
                  <c:v>44</c:v>
                </c:pt>
                <c:pt idx="4">
                  <c:v>45</c:v>
                </c:pt>
                <c:pt idx="5">
                  <c:v>46</c:v>
                </c:pt>
                <c:pt idx="6">
                  <c:v>47</c:v>
                </c:pt>
                <c:pt idx="7">
                  <c:v>48</c:v>
                </c:pt>
                <c:pt idx="8">
                  <c:v>49</c:v>
                </c:pt>
                <c:pt idx="9">
                  <c:v>50</c:v>
                </c:pt>
              </c:numCache>
            </c:numRef>
          </c:xVal>
          <c:yVal>
            <c:numRef>
              <c:f>'Progress Record'!$N$44:$N$53</c:f>
              <c:numCache>
                <c:ptCount val="10"/>
                <c:pt idx="0">
                  <c:v>0</c:v>
                </c:pt>
                <c:pt idx="1">
                  <c:v>0</c:v>
                </c:pt>
                <c:pt idx="2">
                  <c:v>0</c:v>
                </c:pt>
                <c:pt idx="3">
                  <c:v>0</c:v>
                </c:pt>
                <c:pt idx="4">
                  <c:v>0</c:v>
                </c:pt>
                <c:pt idx="5">
                  <c:v>0</c:v>
                </c:pt>
                <c:pt idx="6">
                  <c:v>0</c:v>
                </c:pt>
                <c:pt idx="7">
                  <c:v>0</c:v>
                </c:pt>
                <c:pt idx="8">
                  <c:v>0</c:v>
                </c:pt>
                <c:pt idx="9">
                  <c:v>0</c:v>
                </c:pt>
              </c:numCache>
            </c:numRef>
          </c:yVal>
          <c:smooth val="0"/>
        </c:ser>
        <c:ser>
          <c:idx val="164"/>
          <c:order val="15"/>
          <c:tx>
            <c:v>DayFourDecel</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xVal>
            <c:numRef>
              <c:f>'Progress Record'!$U$34:$U$43</c:f>
              <c:numCache>
                <c:ptCount val="10"/>
                <c:pt idx="0">
                  <c:v>31</c:v>
                </c:pt>
                <c:pt idx="1">
                  <c:v>32</c:v>
                </c:pt>
                <c:pt idx="2">
                  <c:v>33</c:v>
                </c:pt>
                <c:pt idx="3">
                  <c:v>34</c:v>
                </c:pt>
                <c:pt idx="4">
                  <c:v>35</c:v>
                </c:pt>
                <c:pt idx="5">
                  <c:v>36</c:v>
                </c:pt>
                <c:pt idx="6">
                  <c:v>37</c:v>
                </c:pt>
                <c:pt idx="7">
                  <c:v>38</c:v>
                </c:pt>
                <c:pt idx="8">
                  <c:v>39</c:v>
                </c:pt>
                <c:pt idx="9">
                  <c:v>40</c:v>
                </c:pt>
              </c:numCache>
            </c:numRef>
          </c:xVal>
          <c:yVal>
            <c:numRef>
              <c:f>'Progress Record'!$N$34:$N$43</c:f>
              <c:numCache>
                <c:ptCount val="10"/>
                <c:pt idx="0">
                  <c:v>0</c:v>
                </c:pt>
                <c:pt idx="1">
                  <c:v>0</c:v>
                </c:pt>
                <c:pt idx="2">
                  <c:v>0</c:v>
                </c:pt>
                <c:pt idx="3">
                  <c:v>0</c:v>
                </c:pt>
                <c:pt idx="4">
                  <c:v>0</c:v>
                </c:pt>
                <c:pt idx="5">
                  <c:v>0</c:v>
                </c:pt>
                <c:pt idx="6">
                  <c:v>0</c:v>
                </c:pt>
                <c:pt idx="7">
                  <c:v>0</c:v>
                </c:pt>
                <c:pt idx="8">
                  <c:v>0</c:v>
                </c:pt>
                <c:pt idx="9">
                  <c:v>0</c:v>
                </c:pt>
              </c:numCache>
            </c:numRef>
          </c:yVal>
          <c:smooth val="0"/>
        </c:ser>
        <c:ser>
          <c:idx val="163"/>
          <c:order val="16"/>
          <c:tx>
            <c:v>DayThreeDecel</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xVal>
            <c:numRef>
              <c:f>'Progress Record'!$U$24:$U$33</c:f>
              <c:numCache>
                <c:ptCount val="10"/>
                <c:pt idx="0">
                  <c:v>21</c:v>
                </c:pt>
                <c:pt idx="1">
                  <c:v>22</c:v>
                </c:pt>
                <c:pt idx="2">
                  <c:v>23</c:v>
                </c:pt>
                <c:pt idx="3">
                  <c:v>24</c:v>
                </c:pt>
                <c:pt idx="4">
                  <c:v>25</c:v>
                </c:pt>
                <c:pt idx="5">
                  <c:v>26</c:v>
                </c:pt>
                <c:pt idx="6">
                  <c:v>27</c:v>
                </c:pt>
                <c:pt idx="7">
                  <c:v>28</c:v>
                </c:pt>
                <c:pt idx="8">
                  <c:v>29</c:v>
                </c:pt>
                <c:pt idx="9">
                  <c:v>30</c:v>
                </c:pt>
              </c:numCache>
            </c:numRef>
          </c:xVal>
          <c:yVal>
            <c:numRef>
              <c:f>'Progress Record'!$N$24:$N$33</c:f>
              <c:numCache>
                <c:ptCount val="10"/>
                <c:pt idx="0">
                  <c:v>0</c:v>
                </c:pt>
                <c:pt idx="1">
                  <c:v>0</c:v>
                </c:pt>
                <c:pt idx="2">
                  <c:v>0</c:v>
                </c:pt>
                <c:pt idx="3">
                  <c:v>0</c:v>
                </c:pt>
                <c:pt idx="4">
                  <c:v>0</c:v>
                </c:pt>
                <c:pt idx="5">
                  <c:v>0</c:v>
                </c:pt>
                <c:pt idx="6">
                  <c:v>0</c:v>
                </c:pt>
                <c:pt idx="7">
                  <c:v>0</c:v>
                </c:pt>
                <c:pt idx="8">
                  <c:v>0</c:v>
                </c:pt>
                <c:pt idx="9">
                  <c:v>0</c:v>
                </c:pt>
              </c:numCache>
            </c:numRef>
          </c:yVal>
          <c:smooth val="0"/>
        </c:ser>
        <c:ser>
          <c:idx val="162"/>
          <c:order val="17"/>
          <c:tx>
            <c:v>DayTwoDecel</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xVal>
            <c:numRef>
              <c:f>'Progress Record'!$U$14:$U$23</c:f>
              <c:numCache>
                <c:ptCount val="10"/>
                <c:pt idx="0">
                  <c:v>11</c:v>
                </c:pt>
                <c:pt idx="1">
                  <c:v>12</c:v>
                </c:pt>
                <c:pt idx="2">
                  <c:v>13</c:v>
                </c:pt>
                <c:pt idx="3">
                  <c:v>14</c:v>
                </c:pt>
                <c:pt idx="4">
                  <c:v>15</c:v>
                </c:pt>
                <c:pt idx="5">
                  <c:v>16</c:v>
                </c:pt>
                <c:pt idx="6">
                  <c:v>17</c:v>
                </c:pt>
                <c:pt idx="7">
                  <c:v>18</c:v>
                </c:pt>
                <c:pt idx="8">
                  <c:v>19</c:v>
                </c:pt>
                <c:pt idx="9">
                  <c:v>20</c:v>
                </c:pt>
              </c:numCache>
            </c:numRef>
          </c:xVal>
          <c:yVal>
            <c:numRef>
              <c:f>'Progress Record'!$N$14:$N$23</c:f>
              <c:numCache>
                <c:ptCount val="10"/>
                <c:pt idx="0">
                  <c:v>0</c:v>
                </c:pt>
                <c:pt idx="1">
                  <c:v>0</c:v>
                </c:pt>
                <c:pt idx="2">
                  <c:v>0</c:v>
                </c:pt>
                <c:pt idx="3">
                  <c:v>0</c:v>
                </c:pt>
                <c:pt idx="4">
                  <c:v>0</c:v>
                </c:pt>
                <c:pt idx="5">
                  <c:v>0</c:v>
                </c:pt>
                <c:pt idx="6">
                  <c:v>0</c:v>
                </c:pt>
                <c:pt idx="7">
                  <c:v>0</c:v>
                </c:pt>
                <c:pt idx="8">
                  <c:v>0</c:v>
                </c:pt>
                <c:pt idx="9">
                  <c:v>0</c:v>
                </c:pt>
              </c:numCache>
            </c:numRef>
          </c:yVal>
          <c:smooth val="0"/>
        </c:ser>
        <c:ser>
          <c:idx val="161"/>
          <c:order val="18"/>
          <c:tx>
            <c:v>DayOneDecel</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xVal>
            <c:numRef>
              <c:f>'Progress Record'!$U$4:$U$13</c:f>
              <c:numCache>
                <c:ptCount val="10"/>
                <c:pt idx="0">
                  <c:v>1</c:v>
                </c:pt>
                <c:pt idx="1">
                  <c:v>2</c:v>
                </c:pt>
                <c:pt idx="2">
                  <c:v>3</c:v>
                </c:pt>
                <c:pt idx="3">
                  <c:v>4</c:v>
                </c:pt>
                <c:pt idx="4">
                  <c:v>5</c:v>
                </c:pt>
                <c:pt idx="5">
                  <c:v>6</c:v>
                </c:pt>
                <c:pt idx="6">
                  <c:v>7</c:v>
                </c:pt>
                <c:pt idx="7">
                  <c:v>8</c:v>
                </c:pt>
                <c:pt idx="8">
                  <c:v>9</c:v>
                </c:pt>
                <c:pt idx="9">
                  <c:v>10</c:v>
                </c:pt>
              </c:numCache>
            </c:numRef>
          </c:xVal>
          <c:yVal>
            <c:numRef>
              <c:f>'Progress Record'!$N$4:$N$13</c:f>
              <c:numCache>
                <c:ptCount val="10"/>
                <c:pt idx="0">
                  <c:v>0</c:v>
                </c:pt>
                <c:pt idx="1">
                  <c:v>0</c:v>
                </c:pt>
                <c:pt idx="2">
                  <c:v>0</c:v>
                </c:pt>
                <c:pt idx="3">
                  <c:v>0</c:v>
                </c:pt>
                <c:pt idx="4">
                  <c:v>0</c:v>
                </c:pt>
                <c:pt idx="5">
                  <c:v>0</c:v>
                </c:pt>
                <c:pt idx="6">
                  <c:v>0</c:v>
                </c:pt>
                <c:pt idx="7">
                  <c:v>0</c:v>
                </c:pt>
                <c:pt idx="8">
                  <c:v>0</c:v>
                </c:pt>
                <c:pt idx="9">
                  <c:v>0</c:v>
                </c:pt>
              </c:numCache>
            </c:numRef>
          </c:yVal>
          <c:smooth val="0"/>
        </c:ser>
        <c:ser>
          <c:idx val="160"/>
          <c:order val="19"/>
          <c:tx>
            <c:v>DaySevenAccel</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xVal>
            <c:numRef>
              <c:f>'Progress Record'!$U$94:$U$103</c:f>
              <c:numCache>
                <c:ptCount val="10"/>
                <c:pt idx="0">
                  <c:v>91</c:v>
                </c:pt>
                <c:pt idx="1">
                  <c:v>92</c:v>
                </c:pt>
                <c:pt idx="2">
                  <c:v>93</c:v>
                </c:pt>
                <c:pt idx="3">
                  <c:v>94</c:v>
                </c:pt>
                <c:pt idx="4">
                  <c:v>95</c:v>
                </c:pt>
                <c:pt idx="5">
                  <c:v>96</c:v>
                </c:pt>
                <c:pt idx="6">
                  <c:v>97</c:v>
                </c:pt>
                <c:pt idx="7">
                  <c:v>98</c:v>
                </c:pt>
                <c:pt idx="8">
                  <c:v>99</c:v>
                </c:pt>
                <c:pt idx="9">
                  <c:v>100</c:v>
                </c:pt>
              </c:numCache>
            </c:numRef>
          </c:xVal>
          <c:yVal>
            <c:numRef>
              <c:f>'Progress Record'!$M$94:$M$103</c:f>
              <c:numCache>
                <c:ptCount val="10"/>
                <c:pt idx="0">
                  <c:v>0</c:v>
                </c:pt>
                <c:pt idx="1">
                  <c:v>0</c:v>
                </c:pt>
                <c:pt idx="2">
                  <c:v>0</c:v>
                </c:pt>
                <c:pt idx="3">
                  <c:v>0</c:v>
                </c:pt>
                <c:pt idx="4">
                  <c:v>0</c:v>
                </c:pt>
                <c:pt idx="5">
                  <c:v>0</c:v>
                </c:pt>
                <c:pt idx="6">
                  <c:v>0</c:v>
                </c:pt>
                <c:pt idx="7">
                  <c:v>0</c:v>
                </c:pt>
                <c:pt idx="8">
                  <c:v>0</c:v>
                </c:pt>
                <c:pt idx="9">
                  <c:v>0</c:v>
                </c:pt>
              </c:numCache>
            </c:numRef>
          </c:yVal>
          <c:smooth val="0"/>
        </c:ser>
        <c:ser>
          <c:idx val="159"/>
          <c:order val="20"/>
          <c:tx>
            <c:v>DaySevenAccel</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xVal>
            <c:numRef>
              <c:f>'Progress Record'!$U$84:$U$93</c:f>
              <c:numCache>
                <c:ptCount val="10"/>
                <c:pt idx="0">
                  <c:v>81</c:v>
                </c:pt>
                <c:pt idx="1">
                  <c:v>82</c:v>
                </c:pt>
                <c:pt idx="2">
                  <c:v>83</c:v>
                </c:pt>
                <c:pt idx="3">
                  <c:v>84</c:v>
                </c:pt>
                <c:pt idx="4">
                  <c:v>85</c:v>
                </c:pt>
                <c:pt idx="5">
                  <c:v>86</c:v>
                </c:pt>
                <c:pt idx="6">
                  <c:v>87</c:v>
                </c:pt>
                <c:pt idx="7">
                  <c:v>88</c:v>
                </c:pt>
                <c:pt idx="8">
                  <c:v>89</c:v>
                </c:pt>
                <c:pt idx="9">
                  <c:v>90</c:v>
                </c:pt>
              </c:numCache>
            </c:numRef>
          </c:xVal>
          <c:yVal>
            <c:numRef>
              <c:f>'Progress Record'!$M$84:$M$93</c:f>
              <c:numCache>
                <c:ptCount val="10"/>
                <c:pt idx="0">
                  <c:v>0</c:v>
                </c:pt>
                <c:pt idx="1">
                  <c:v>0</c:v>
                </c:pt>
                <c:pt idx="2">
                  <c:v>0</c:v>
                </c:pt>
                <c:pt idx="3">
                  <c:v>0</c:v>
                </c:pt>
                <c:pt idx="4">
                  <c:v>0</c:v>
                </c:pt>
                <c:pt idx="5">
                  <c:v>0</c:v>
                </c:pt>
                <c:pt idx="6">
                  <c:v>0</c:v>
                </c:pt>
                <c:pt idx="7">
                  <c:v>0</c:v>
                </c:pt>
                <c:pt idx="8">
                  <c:v>0</c:v>
                </c:pt>
                <c:pt idx="9">
                  <c:v>0</c:v>
                </c:pt>
              </c:numCache>
            </c:numRef>
          </c:yVal>
          <c:smooth val="0"/>
        </c:ser>
        <c:ser>
          <c:idx val="158"/>
          <c:order val="21"/>
          <c:tx>
            <c:v>DayEightAccel</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xVal>
            <c:numRef>
              <c:f>'Progress Record'!$U$74:$U$83</c:f>
              <c:numCache>
                <c:ptCount val="10"/>
                <c:pt idx="0">
                  <c:v>71</c:v>
                </c:pt>
                <c:pt idx="1">
                  <c:v>72</c:v>
                </c:pt>
                <c:pt idx="2">
                  <c:v>73</c:v>
                </c:pt>
                <c:pt idx="3">
                  <c:v>74</c:v>
                </c:pt>
                <c:pt idx="4">
                  <c:v>75</c:v>
                </c:pt>
                <c:pt idx="5">
                  <c:v>76</c:v>
                </c:pt>
                <c:pt idx="6">
                  <c:v>77</c:v>
                </c:pt>
                <c:pt idx="7">
                  <c:v>78</c:v>
                </c:pt>
                <c:pt idx="8">
                  <c:v>79</c:v>
                </c:pt>
                <c:pt idx="9">
                  <c:v>80</c:v>
                </c:pt>
              </c:numCache>
            </c:numRef>
          </c:xVal>
          <c:yVal>
            <c:numRef>
              <c:f>'Progress Record'!$M$74:$M$83</c:f>
              <c:numCache>
                <c:ptCount val="10"/>
                <c:pt idx="0">
                  <c:v>0</c:v>
                </c:pt>
                <c:pt idx="1">
                  <c:v>0</c:v>
                </c:pt>
                <c:pt idx="2">
                  <c:v>0</c:v>
                </c:pt>
                <c:pt idx="3">
                  <c:v>0</c:v>
                </c:pt>
                <c:pt idx="4">
                  <c:v>0</c:v>
                </c:pt>
                <c:pt idx="5">
                  <c:v>0</c:v>
                </c:pt>
                <c:pt idx="6">
                  <c:v>0</c:v>
                </c:pt>
                <c:pt idx="7">
                  <c:v>0</c:v>
                </c:pt>
                <c:pt idx="8">
                  <c:v>0</c:v>
                </c:pt>
                <c:pt idx="9">
                  <c:v>0</c:v>
                </c:pt>
              </c:numCache>
            </c:numRef>
          </c:yVal>
          <c:smooth val="0"/>
        </c:ser>
        <c:ser>
          <c:idx val="157"/>
          <c:order val="22"/>
          <c:tx>
            <c:v>DaySevenAccel</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xVal>
            <c:numRef>
              <c:f>'Progress Record'!$U$64:$U$73</c:f>
              <c:numCache>
                <c:ptCount val="10"/>
                <c:pt idx="0">
                  <c:v>61</c:v>
                </c:pt>
                <c:pt idx="1">
                  <c:v>62</c:v>
                </c:pt>
                <c:pt idx="2">
                  <c:v>63</c:v>
                </c:pt>
                <c:pt idx="3">
                  <c:v>64</c:v>
                </c:pt>
                <c:pt idx="4">
                  <c:v>65</c:v>
                </c:pt>
                <c:pt idx="5">
                  <c:v>66</c:v>
                </c:pt>
                <c:pt idx="6">
                  <c:v>67</c:v>
                </c:pt>
                <c:pt idx="7">
                  <c:v>68</c:v>
                </c:pt>
                <c:pt idx="8">
                  <c:v>69</c:v>
                </c:pt>
                <c:pt idx="9">
                  <c:v>70</c:v>
                </c:pt>
              </c:numCache>
            </c:numRef>
          </c:xVal>
          <c:yVal>
            <c:numRef>
              <c:f>'Progress Record'!$M$64:$M$73</c:f>
              <c:numCache>
                <c:ptCount val="10"/>
                <c:pt idx="0">
                  <c:v>0</c:v>
                </c:pt>
                <c:pt idx="1">
                  <c:v>0</c:v>
                </c:pt>
                <c:pt idx="2">
                  <c:v>0</c:v>
                </c:pt>
                <c:pt idx="3">
                  <c:v>0</c:v>
                </c:pt>
                <c:pt idx="4">
                  <c:v>0</c:v>
                </c:pt>
                <c:pt idx="5">
                  <c:v>0</c:v>
                </c:pt>
                <c:pt idx="6">
                  <c:v>0</c:v>
                </c:pt>
                <c:pt idx="7">
                  <c:v>0</c:v>
                </c:pt>
                <c:pt idx="8">
                  <c:v>0</c:v>
                </c:pt>
                <c:pt idx="9">
                  <c:v>0</c:v>
                </c:pt>
              </c:numCache>
            </c:numRef>
          </c:yVal>
          <c:smooth val="0"/>
        </c:ser>
        <c:ser>
          <c:idx val="156"/>
          <c:order val="23"/>
          <c:tx>
            <c:v>DaySixAccel</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xVal>
            <c:numRef>
              <c:f>'Progress Record'!$U$54:$U$63</c:f>
              <c:numCache>
                <c:ptCount val="10"/>
                <c:pt idx="0">
                  <c:v>51</c:v>
                </c:pt>
                <c:pt idx="1">
                  <c:v>52</c:v>
                </c:pt>
                <c:pt idx="2">
                  <c:v>53</c:v>
                </c:pt>
                <c:pt idx="3">
                  <c:v>54</c:v>
                </c:pt>
                <c:pt idx="4">
                  <c:v>55</c:v>
                </c:pt>
                <c:pt idx="5">
                  <c:v>56</c:v>
                </c:pt>
                <c:pt idx="6">
                  <c:v>57</c:v>
                </c:pt>
                <c:pt idx="7">
                  <c:v>58</c:v>
                </c:pt>
                <c:pt idx="8">
                  <c:v>59</c:v>
                </c:pt>
                <c:pt idx="9">
                  <c:v>60</c:v>
                </c:pt>
              </c:numCache>
            </c:numRef>
          </c:xVal>
          <c:yVal>
            <c:numRef>
              <c:f>'Progress Record'!$M$54:$M$63</c:f>
              <c:numCache>
                <c:ptCount val="10"/>
                <c:pt idx="0">
                  <c:v>0</c:v>
                </c:pt>
                <c:pt idx="1">
                  <c:v>0</c:v>
                </c:pt>
                <c:pt idx="2">
                  <c:v>0</c:v>
                </c:pt>
                <c:pt idx="3">
                  <c:v>0</c:v>
                </c:pt>
                <c:pt idx="4">
                  <c:v>0</c:v>
                </c:pt>
                <c:pt idx="5">
                  <c:v>0</c:v>
                </c:pt>
                <c:pt idx="6">
                  <c:v>0</c:v>
                </c:pt>
                <c:pt idx="7">
                  <c:v>0</c:v>
                </c:pt>
                <c:pt idx="8">
                  <c:v>0</c:v>
                </c:pt>
                <c:pt idx="9">
                  <c:v>0</c:v>
                </c:pt>
              </c:numCache>
            </c:numRef>
          </c:yVal>
          <c:smooth val="0"/>
        </c:ser>
        <c:ser>
          <c:idx val="155"/>
          <c:order val="24"/>
          <c:tx>
            <c:v>DayFiveAccel</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xVal>
            <c:numRef>
              <c:f>'Progress Record'!$U$44:$U$53</c:f>
              <c:numCache>
                <c:ptCount val="10"/>
                <c:pt idx="0">
                  <c:v>41</c:v>
                </c:pt>
                <c:pt idx="1">
                  <c:v>42</c:v>
                </c:pt>
                <c:pt idx="2">
                  <c:v>43</c:v>
                </c:pt>
                <c:pt idx="3">
                  <c:v>44</c:v>
                </c:pt>
                <c:pt idx="4">
                  <c:v>45</c:v>
                </c:pt>
                <c:pt idx="5">
                  <c:v>46</c:v>
                </c:pt>
                <c:pt idx="6">
                  <c:v>47</c:v>
                </c:pt>
                <c:pt idx="7">
                  <c:v>48</c:v>
                </c:pt>
                <c:pt idx="8">
                  <c:v>49</c:v>
                </c:pt>
                <c:pt idx="9">
                  <c:v>50</c:v>
                </c:pt>
              </c:numCache>
            </c:numRef>
          </c:xVal>
          <c:yVal>
            <c:numRef>
              <c:f>'Progress Record'!$M$44:$M$53</c:f>
              <c:numCache>
                <c:ptCount val="10"/>
                <c:pt idx="0">
                  <c:v>0</c:v>
                </c:pt>
                <c:pt idx="1">
                  <c:v>0</c:v>
                </c:pt>
                <c:pt idx="2">
                  <c:v>0</c:v>
                </c:pt>
                <c:pt idx="3">
                  <c:v>0</c:v>
                </c:pt>
                <c:pt idx="4">
                  <c:v>0</c:v>
                </c:pt>
                <c:pt idx="5">
                  <c:v>0</c:v>
                </c:pt>
                <c:pt idx="6">
                  <c:v>0</c:v>
                </c:pt>
                <c:pt idx="7">
                  <c:v>0</c:v>
                </c:pt>
                <c:pt idx="8">
                  <c:v>0</c:v>
                </c:pt>
                <c:pt idx="9">
                  <c:v>0</c:v>
                </c:pt>
              </c:numCache>
            </c:numRef>
          </c:yVal>
          <c:smooth val="0"/>
        </c:ser>
        <c:ser>
          <c:idx val="5"/>
          <c:order val="25"/>
          <c:tx>
            <c:v>DayFourAccel</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xVal>
            <c:numRef>
              <c:f>'Progress Record'!$U$34:$U$43</c:f>
              <c:numCache>
                <c:ptCount val="10"/>
                <c:pt idx="0">
                  <c:v>31</c:v>
                </c:pt>
                <c:pt idx="1">
                  <c:v>32</c:v>
                </c:pt>
                <c:pt idx="2">
                  <c:v>33</c:v>
                </c:pt>
                <c:pt idx="3">
                  <c:v>34</c:v>
                </c:pt>
                <c:pt idx="4">
                  <c:v>35</c:v>
                </c:pt>
                <c:pt idx="5">
                  <c:v>36</c:v>
                </c:pt>
                <c:pt idx="6">
                  <c:v>37</c:v>
                </c:pt>
                <c:pt idx="7">
                  <c:v>38</c:v>
                </c:pt>
                <c:pt idx="8">
                  <c:v>39</c:v>
                </c:pt>
                <c:pt idx="9">
                  <c:v>40</c:v>
                </c:pt>
              </c:numCache>
            </c:numRef>
          </c:xVal>
          <c:yVal>
            <c:numRef>
              <c:f>'Progress Record'!$M$34:$M$43</c:f>
              <c:numCache>
                <c:ptCount val="10"/>
                <c:pt idx="0">
                  <c:v>0</c:v>
                </c:pt>
                <c:pt idx="1">
                  <c:v>0</c:v>
                </c:pt>
                <c:pt idx="2">
                  <c:v>0</c:v>
                </c:pt>
                <c:pt idx="3">
                  <c:v>0</c:v>
                </c:pt>
                <c:pt idx="4">
                  <c:v>0</c:v>
                </c:pt>
                <c:pt idx="5">
                  <c:v>0</c:v>
                </c:pt>
                <c:pt idx="6">
                  <c:v>0</c:v>
                </c:pt>
                <c:pt idx="7">
                  <c:v>0</c:v>
                </c:pt>
                <c:pt idx="8">
                  <c:v>0</c:v>
                </c:pt>
                <c:pt idx="9">
                  <c:v>0</c:v>
                </c:pt>
              </c:numCache>
            </c:numRef>
          </c:yVal>
          <c:smooth val="0"/>
        </c:ser>
        <c:ser>
          <c:idx val="154"/>
          <c:order val="26"/>
          <c:tx>
            <c:v>DayThreeAccel</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xVal>
            <c:numRef>
              <c:f>'Progress Record'!$U$24:$U$33</c:f>
              <c:numCache>
                <c:ptCount val="10"/>
                <c:pt idx="0">
                  <c:v>21</c:v>
                </c:pt>
                <c:pt idx="1">
                  <c:v>22</c:v>
                </c:pt>
                <c:pt idx="2">
                  <c:v>23</c:v>
                </c:pt>
                <c:pt idx="3">
                  <c:v>24</c:v>
                </c:pt>
                <c:pt idx="4">
                  <c:v>25</c:v>
                </c:pt>
                <c:pt idx="5">
                  <c:v>26</c:v>
                </c:pt>
                <c:pt idx="6">
                  <c:v>27</c:v>
                </c:pt>
                <c:pt idx="7">
                  <c:v>28</c:v>
                </c:pt>
                <c:pt idx="8">
                  <c:v>29</c:v>
                </c:pt>
                <c:pt idx="9">
                  <c:v>30</c:v>
                </c:pt>
              </c:numCache>
            </c:numRef>
          </c:xVal>
          <c:yVal>
            <c:numRef>
              <c:f>'Progress Record'!$M$24:$M$33</c:f>
              <c:numCache>
                <c:ptCount val="10"/>
                <c:pt idx="0">
                  <c:v>0</c:v>
                </c:pt>
                <c:pt idx="1">
                  <c:v>0</c:v>
                </c:pt>
                <c:pt idx="2">
                  <c:v>0</c:v>
                </c:pt>
                <c:pt idx="3">
                  <c:v>0</c:v>
                </c:pt>
                <c:pt idx="4">
                  <c:v>0</c:v>
                </c:pt>
                <c:pt idx="5">
                  <c:v>0</c:v>
                </c:pt>
                <c:pt idx="6">
                  <c:v>0</c:v>
                </c:pt>
                <c:pt idx="7">
                  <c:v>0</c:v>
                </c:pt>
                <c:pt idx="8">
                  <c:v>0</c:v>
                </c:pt>
                <c:pt idx="9">
                  <c:v>0</c:v>
                </c:pt>
              </c:numCache>
            </c:numRef>
          </c:yVal>
          <c:smooth val="0"/>
        </c:ser>
        <c:ser>
          <c:idx val="6"/>
          <c:order val="27"/>
          <c:tx>
            <c:v>DayTwoAccel</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xVal>
            <c:numRef>
              <c:f>'Progress Record'!$U$14:$U$23</c:f>
              <c:numCache>
                <c:ptCount val="10"/>
                <c:pt idx="0">
                  <c:v>11</c:v>
                </c:pt>
                <c:pt idx="1">
                  <c:v>12</c:v>
                </c:pt>
                <c:pt idx="2">
                  <c:v>13</c:v>
                </c:pt>
                <c:pt idx="3">
                  <c:v>14</c:v>
                </c:pt>
                <c:pt idx="4">
                  <c:v>15</c:v>
                </c:pt>
                <c:pt idx="5">
                  <c:v>16</c:v>
                </c:pt>
                <c:pt idx="6">
                  <c:v>17</c:v>
                </c:pt>
                <c:pt idx="7">
                  <c:v>18</c:v>
                </c:pt>
                <c:pt idx="8">
                  <c:v>19</c:v>
                </c:pt>
                <c:pt idx="9">
                  <c:v>20</c:v>
                </c:pt>
              </c:numCache>
            </c:numRef>
          </c:xVal>
          <c:yVal>
            <c:numRef>
              <c:f>'Progress Record'!$M$14:$M$23</c:f>
              <c:numCache>
                <c:ptCount val="10"/>
                <c:pt idx="0">
                  <c:v>0</c:v>
                </c:pt>
                <c:pt idx="1">
                  <c:v>0</c:v>
                </c:pt>
                <c:pt idx="2">
                  <c:v>0</c:v>
                </c:pt>
                <c:pt idx="3">
                  <c:v>0</c:v>
                </c:pt>
                <c:pt idx="4">
                  <c:v>0</c:v>
                </c:pt>
                <c:pt idx="5">
                  <c:v>0</c:v>
                </c:pt>
                <c:pt idx="6">
                  <c:v>0</c:v>
                </c:pt>
                <c:pt idx="7">
                  <c:v>0</c:v>
                </c:pt>
                <c:pt idx="8">
                  <c:v>0</c:v>
                </c:pt>
                <c:pt idx="9">
                  <c:v>0</c:v>
                </c:pt>
              </c:numCache>
            </c:numRef>
          </c:yVal>
          <c:smooth val="0"/>
        </c:ser>
        <c:ser>
          <c:idx val="118"/>
          <c:order val="28"/>
          <c:tx>
            <c:v>DayOneAccel</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xVal>
            <c:numRef>
              <c:f>'Progress Record'!$U$4:$U$13</c:f>
              <c:numCache>
                <c:ptCount val="10"/>
                <c:pt idx="0">
                  <c:v>1</c:v>
                </c:pt>
                <c:pt idx="1">
                  <c:v>2</c:v>
                </c:pt>
                <c:pt idx="2">
                  <c:v>3</c:v>
                </c:pt>
                <c:pt idx="3">
                  <c:v>4</c:v>
                </c:pt>
                <c:pt idx="4">
                  <c:v>5</c:v>
                </c:pt>
                <c:pt idx="5">
                  <c:v>6</c:v>
                </c:pt>
                <c:pt idx="6">
                  <c:v>7</c:v>
                </c:pt>
                <c:pt idx="7">
                  <c:v>8</c:v>
                </c:pt>
                <c:pt idx="8">
                  <c:v>9</c:v>
                </c:pt>
                <c:pt idx="9">
                  <c:v>10</c:v>
                </c:pt>
              </c:numCache>
            </c:numRef>
          </c:xVal>
          <c:yVal>
            <c:numRef>
              <c:f>'Progress Record'!$M$4:$M$13</c:f>
              <c:numCache>
                <c:ptCount val="10"/>
                <c:pt idx="0">
                  <c:v>0</c:v>
                </c:pt>
                <c:pt idx="1">
                  <c:v>0</c:v>
                </c:pt>
                <c:pt idx="2">
                  <c:v>0</c:v>
                </c:pt>
                <c:pt idx="3">
                  <c:v>0</c:v>
                </c:pt>
                <c:pt idx="4">
                  <c:v>0</c:v>
                </c:pt>
                <c:pt idx="5">
                  <c:v>0</c:v>
                </c:pt>
                <c:pt idx="6">
                  <c:v>0</c:v>
                </c:pt>
                <c:pt idx="7">
                  <c:v>0</c:v>
                </c:pt>
                <c:pt idx="8">
                  <c:v>0</c:v>
                </c:pt>
                <c:pt idx="9">
                  <c:v>0</c:v>
                </c:pt>
              </c:numCache>
            </c:numRef>
          </c:yVal>
          <c:smooth val="0"/>
        </c:ser>
        <c:axId val="49841751"/>
        <c:axId val="45922576"/>
      </c:scatterChart>
      <c:valAx>
        <c:axId val="49841751"/>
        <c:scaling>
          <c:orientation val="minMax"/>
          <c:max val="100"/>
          <c:min val="0"/>
        </c:scaling>
        <c:axPos val="b"/>
        <c:title>
          <c:tx>
            <c:rich>
              <a:bodyPr vert="horz" rot="0" anchor="ctr"/>
              <a:lstStyle/>
              <a:p>
                <a:pPr algn="ctr">
                  <a:defRPr/>
                </a:pPr>
                <a:r>
                  <a:rPr lang="en-US" cap="none" sz="1000" b="1" i="0" u="none" baseline="0"/>
                  <a:t>SUCCESSIVE TIMINGS</a:t>
                </a:r>
              </a:p>
            </c:rich>
          </c:tx>
          <c:layout>
            <c:manualLayout>
              <c:xMode val="factor"/>
              <c:yMode val="factor"/>
              <c:x val="-0.00125"/>
              <c:y val="-0.00025"/>
            </c:manualLayout>
          </c:layout>
          <c:overlay val="0"/>
          <c:spPr>
            <a:noFill/>
            <a:ln>
              <a:noFill/>
            </a:ln>
          </c:spPr>
        </c:title>
        <c:majorGridlines>
          <c:spPr>
            <a:ln w="3175">
              <a:solidFill>
                <a:srgbClr val="3366FF"/>
              </a:solidFill>
            </a:ln>
          </c:spPr>
        </c:majorGridlines>
        <c:minorGridlines>
          <c:spPr>
            <a:ln w="3175">
              <a:solidFill>
                <a:srgbClr val="99CCFF"/>
              </a:solidFill>
            </a:ln>
          </c:spPr>
        </c:minorGridlines>
        <c:delete val="0"/>
        <c:numFmt formatCode="General" sourceLinked="1"/>
        <c:majorTickMark val="out"/>
        <c:minorTickMark val="in"/>
        <c:tickLblPos val="none"/>
        <c:spPr>
          <a:ln w="12700">
            <a:solidFill/>
          </a:ln>
        </c:spPr>
        <c:crossAx val="45922576"/>
        <c:crossesAt val="0.001"/>
        <c:crossBetween val="midCat"/>
        <c:dispUnits/>
        <c:majorUnit val="10"/>
        <c:minorUnit val="1"/>
      </c:valAx>
      <c:valAx>
        <c:axId val="45922576"/>
        <c:scaling>
          <c:logBase val="10"/>
          <c:orientation val="minMax"/>
          <c:max val="1000"/>
          <c:min val="0.1"/>
        </c:scaling>
        <c:axPos val="l"/>
        <c:title>
          <c:tx>
            <c:rich>
              <a:bodyPr vert="horz" rot="-5400000" anchor="ctr"/>
              <a:lstStyle/>
              <a:p>
                <a:pPr algn="ctr">
                  <a:defRPr/>
                </a:pPr>
                <a:r>
                  <a:rPr lang="en-US" cap="none" sz="1125" b="1" i="0" u="none" baseline="0"/>
                  <a:t>Count Per Minute</a:t>
                </a:r>
              </a:p>
            </c:rich>
          </c:tx>
          <c:layout>
            <c:manualLayout>
              <c:xMode val="factor"/>
              <c:yMode val="factor"/>
              <c:x val="0.001"/>
              <c:y val="0.0035"/>
            </c:manualLayout>
          </c:layout>
          <c:overlay val="0"/>
          <c:spPr>
            <a:noFill/>
            <a:ln>
              <a:noFill/>
            </a:ln>
          </c:spPr>
        </c:title>
        <c:majorGridlines>
          <c:spPr>
            <a:ln w="12700">
              <a:solidFill>
                <a:srgbClr val="3366FF"/>
              </a:solidFill>
            </a:ln>
          </c:spPr>
        </c:majorGridlines>
        <c:minorGridlines>
          <c:spPr>
            <a:ln w="3175">
              <a:solidFill>
                <a:srgbClr val="00FFFF"/>
              </a:solidFill>
            </a:ln>
          </c:spPr>
        </c:minorGridlines>
        <c:delete val="0"/>
        <c:numFmt formatCode="General" sourceLinked="0"/>
        <c:majorTickMark val="out"/>
        <c:minorTickMark val="in"/>
        <c:tickLblPos val="nextTo"/>
        <c:spPr>
          <a:ln w="12700">
            <a:solidFill/>
          </a:ln>
        </c:spPr>
        <c:crossAx val="49841751"/>
        <c:crossesAt val="0"/>
        <c:crossBetween val="midCat"/>
        <c:dispUnits/>
        <c:majorUnit val="10"/>
        <c:minorUnit val="10"/>
      </c:valAx>
      <c:spPr>
        <a:noFill/>
        <a:ln w="12700">
          <a:solidFill>
            <a:srgbClr val="000000"/>
          </a:solidFill>
        </a:ln>
      </c:spPr>
    </c:plotArea>
    <c:plotVisOnly val="0"/>
    <c:dispBlanksAs val="span"/>
    <c:showDLblsOverMax val="0"/>
  </c:chart>
  <c:spPr>
    <a:noFill/>
    <a:ln>
      <a:noFill/>
    </a:ln>
  </c:spPr>
  <c:txPr>
    <a:bodyPr vert="horz" rot="0"/>
    <a:lstStyle/>
    <a:p>
      <a:pPr>
        <a:defRPr lang="en-US" cap="none" sz="950" b="0" i="0" u="none" baseline="0"/>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Pr codeName="Chart2"/>
  <sheetViews>
    <sheetView workbookViewId="0"/>
  </sheetViews>
  <pageMargins left="0.5" right="0.5" top="0.5" bottom="0.5" header="0.5" footer="0.5"/>
  <pageSetup horizontalDpi="300" verticalDpi="300" orientation="landscape"/>
  <headerFooter>
    <oddFooter>&amp;L&amp;D&amp;C&amp;"Helvetica,Bold"&amp;12&amp;F — Standard Celeration Chart&amp;R&amp;F</oddFooter>
  </headerFooter>
  <drawing r:id="rId1"/>
</chartsheet>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9525</xdr:colOff>
      <xdr:row>0</xdr:row>
      <xdr:rowOff>38100</xdr:rowOff>
    </xdr:from>
    <xdr:to>
      <xdr:col>13</xdr:col>
      <xdr:colOff>285750</xdr:colOff>
      <xdr:row>2</xdr:row>
      <xdr:rowOff>257175</xdr:rowOff>
    </xdr:to>
    <xdr:sp>
      <xdr:nvSpPr>
        <xdr:cNvPr id="1" name="Rectangle 1"/>
        <xdr:cNvSpPr>
          <a:spLocks/>
        </xdr:cNvSpPr>
      </xdr:nvSpPr>
      <xdr:spPr>
        <a:xfrm>
          <a:off x="6943725" y="38100"/>
          <a:ext cx="1628775" cy="485775"/>
        </a:xfrm>
        <a:prstGeom prst="rect">
          <a:avLst/>
        </a:prstGeom>
        <a:noFill/>
        <a:ln w="1" cmpd="sng">
          <a:noFill/>
        </a:ln>
      </xdr:spPr>
      <xdr:txBody>
        <a:bodyPr vertOverflow="clip" wrap="square">
          <a:spAutoFit/>
        </a:bodyPr>
        <a:p>
          <a:pPr algn="l">
            <a:defRPr/>
          </a:pPr>
          <a:r>
            <a:rPr lang="en-US" cap="none" u="none" baseline="0">
              <a:latin typeface="Helv"/>
              <a:ea typeface="Helv"/>
              <a:cs typeface="Helv"/>
            </a:rPr>
            <a:t/>
          </a:r>
        </a:p>
      </xdr:txBody>
    </xdr:sp>
    <xdr:clientData/>
  </xdr:twoCellAnchor>
  <xdr:twoCellAnchor>
    <xdr:from>
      <xdr:col>9</xdr:col>
      <xdr:colOff>123825</xdr:colOff>
      <xdr:row>0</xdr:row>
      <xdr:rowOff>9525</xdr:rowOff>
    </xdr:from>
    <xdr:to>
      <xdr:col>13</xdr:col>
      <xdr:colOff>514350</xdr:colOff>
      <xdr:row>2</xdr:row>
      <xdr:rowOff>180975</xdr:rowOff>
    </xdr:to>
    <xdr:sp>
      <xdr:nvSpPr>
        <xdr:cNvPr id="2" name="TextBox 3"/>
        <xdr:cNvSpPr txBox="1">
          <a:spLocks noChangeArrowheads="1"/>
        </xdr:cNvSpPr>
      </xdr:nvSpPr>
      <xdr:spPr>
        <a:xfrm>
          <a:off x="5819775" y="9525"/>
          <a:ext cx="2981325" cy="438150"/>
        </a:xfrm>
        <a:prstGeom prst="rect">
          <a:avLst/>
        </a:prstGeom>
        <a:solidFill>
          <a:srgbClr val="FF8080"/>
        </a:solidFill>
        <a:ln w="9525" cmpd="sng">
          <a:solidFill>
            <a:srgbClr val="000000"/>
          </a:solidFill>
          <a:headEnd type="none"/>
          <a:tailEnd type="none"/>
        </a:ln>
      </xdr:spPr>
      <xdr:txBody>
        <a:bodyPr vertOverflow="clip" wrap="square"/>
        <a:p>
          <a:pPr algn="l">
            <a:defRPr/>
          </a:pPr>
          <a:r>
            <a:rPr lang="en-US" cap="none" sz="800" b="0" i="0" u="none" baseline="0">
              <a:latin typeface="Helv"/>
              <a:ea typeface="Helv"/>
              <a:cs typeface="Helv"/>
            </a:rPr>
            <a:t>Beige rows can be used to copy data to and from the "Stacked Dots" template beginning at cell H4.  Column "H" must be "unprotected" to do so.</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0.07125</cdr:x>
      <cdr:y>0.9445</cdr:y>
    </cdr:from>
    <cdr:to>
      <cdr:x>0.201</cdr:x>
      <cdr:y>0.97425</cdr:y>
    </cdr:to>
    <cdr:sp textlink="'Set-up'!$J$2">
      <cdr:nvSpPr>
        <cdr:cNvPr id="1" name="TextBox 1"/>
        <cdr:cNvSpPr txBox="1">
          <a:spLocks noChangeArrowheads="1"/>
        </cdr:cNvSpPr>
      </cdr:nvSpPr>
      <cdr:spPr>
        <a:xfrm>
          <a:off x="638175" y="6419850"/>
          <a:ext cx="1171575" cy="200025"/>
        </a:xfrm>
        <a:prstGeom prst="rect">
          <a:avLst/>
        </a:prstGeom>
        <a:noFill/>
        <a:ln w="1" cmpd="sng">
          <a:noFill/>
        </a:ln>
      </cdr:spPr>
      <cdr:txBody>
        <a:bodyPr vertOverflow="clip" wrap="square" anchor="ctr">
          <a:spAutoFit/>
        </a:bodyPr>
        <a:p>
          <a:pPr algn="ctr">
            <a:defRPr/>
          </a:pPr>
          <a:fld id="{7934c28c-33c9-4fd1-b60f-1ee55212ecbd}" type="TxLink">
            <a:rPr lang="en-US" cap="none" sz="1000" b="1" i="0" u="none" baseline="0"/>
            <a:t>Name of Behaver: </a:t>
          </a:fld>
        </a:p>
      </cdr:txBody>
    </cdr:sp>
  </cdr:relSizeAnchor>
  <cdr:relSizeAnchor xmlns:cdr="http://schemas.openxmlformats.org/drawingml/2006/chartDrawing">
    <cdr:from>
      <cdr:x>0.52975</cdr:x>
      <cdr:y>0.94275</cdr:y>
    </cdr:from>
    <cdr:to>
      <cdr:x>0.992</cdr:x>
      <cdr:y>0.9825</cdr:y>
    </cdr:to>
    <cdr:sp textlink="'Set-up'!$J$3">
      <cdr:nvSpPr>
        <cdr:cNvPr id="2" name="TextBox 2"/>
        <cdr:cNvSpPr txBox="1">
          <a:spLocks noChangeArrowheads="1"/>
        </cdr:cNvSpPr>
      </cdr:nvSpPr>
      <cdr:spPr>
        <a:xfrm>
          <a:off x="4791075" y="6410325"/>
          <a:ext cx="4191000" cy="266700"/>
        </a:xfrm>
        <a:prstGeom prst="rect">
          <a:avLst/>
        </a:prstGeom>
        <a:noFill/>
        <a:ln w="1" cmpd="sng">
          <a:noFill/>
        </a:ln>
      </cdr:spPr>
      <cdr:txBody>
        <a:bodyPr vertOverflow="clip" wrap="square" anchor="ctr"/>
        <a:p>
          <a:pPr algn="ctr">
            <a:defRPr/>
          </a:pPr>
          <a:fld id="{31c19693-3870-4758-91da-9df28e142696}" type="TxLink">
            <a:rPr lang="en-US" cap="none" sz="1000" b="1" i="0" u="none" baseline="0"/>
            <a:t>Movement Cycle: </a:t>
          </a:fld>
        </a:p>
      </cdr:txBody>
    </cdr:sp>
  </cdr:relSizeAnchor>
  <cdr:relSizeAnchor xmlns:cdr="http://schemas.openxmlformats.org/drawingml/2006/chartDrawing">
    <cdr:from>
      <cdr:x>0.01275</cdr:x>
      <cdr:y>0.00575</cdr:y>
    </cdr:from>
    <cdr:to>
      <cdr:x>0.0935</cdr:x>
      <cdr:y>0.03275</cdr:y>
    </cdr:to>
    <cdr:sp>
      <cdr:nvSpPr>
        <cdr:cNvPr id="3" name="TextBox 4"/>
        <cdr:cNvSpPr txBox="1">
          <a:spLocks noChangeArrowheads="1"/>
        </cdr:cNvSpPr>
      </cdr:nvSpPr>
      <cdr:spPr>
        <a:xfrm>
          <a:off x="114300" y="38100"/>
          <a:ext cx="733425" cy="180975"/>
        </a:xfrm>
        <a:prstGeom prst="rect">
          <a:avLst/>
        </a:prstGeom>
        <a:noFill/>
        <a:ln w="1" cmpd="sng">
          <a:noFill/>
        </a:ln>
      </cdr:spPr>
      <cdr:txBody>
        <a:bodyPr vertOverflow="clip" wrap="square" anchor="ctr">
          <a:spAutoFit/>
        </a:bodyPr>
        <a:p>
          <a:pPr algn="r">
            <a:defRPr/>
          </a:pPr>
          <a:r>
            <a:rPr lang="en-US" cap="none" sz="800" b="0" i="0" u="none" baseline="0">
              <a:solidFill>
                <a:srgbClr val="008080"/>
              </a:solidFill>
            </a:rPr>
            <a:t>MONTH / DAY</a:t>
          </a:r>
        </a:p>
      </cdr:txBody>
    </cdr:sp>
  </cdr:relSizeAnchor>
  <cdr:relSizeAnchor xmlns:cdr="http://schemas.openxmlformats.org/drawingml/2006/chartDrawing">
    <cdr:from>
      <cdr:x>0</cdr:x>
      <cdr:y>0.0285</cdr:y>
    </cdr:from>
    <cdr:to>
      <cdr:x>0.0915</cdr:x>
      <cdr:y>0.0555</cdr:y>
    </cdr:to>
    <cdr:sp>
      <cdr:nvSpPr>
        <cdr:cNvPr id="4" name="TextBox 5"/>
        <cdr:cNvSpPr txBox="1">
          <a:spLocks noChangeArrowheads="1"/>
        </cdr:cNvSpPr>
      </cdr:nvSpPr>
      <cdr:spPr>
        <a:xfrm>
          <a:off x="0" y="190500"/>
          <a:ext cx="828675" cy="180975"/>
        </a:xfrm>
        <a:prstGeom prst="rect">
          <a:avLst/>
        </a:prstGeom>
        <a:noFill/>
        <a:ln w="1" cmpd="sng">
          <a:noFill/>
        </a:ln>
      </cdr:spPr>
      <cdr:txBody>
        <a:bodyPr vertOverflow="clip" wrap="square" anchor="ctr">
          <a:spAutoFit/>
        </a:bodyPr>
        <a:p>
          <a:pPr algn="r">
            <a:defRPr/>
          </a:pPr>
          <a:r>
            <a:rPr lang="en-US" cap="none" sz="800" b="0" i="0" u="none" baseline="0">
              <a:solidFill>
                <a:srgbClr val="008080"/>
              </a:solidFill>
            </a:rPr>
            <a:t>SLICE / LESSON</a:t>
          </a:r>
        </a:p>
      </cdr:txBody>
    </cdr:sp>
  </cdr:relSizeAnchor>
  <cdr:relSizeAnchor xmlns:cdr="http://schemas.openxmlformats.org/drawingml/2006/chartDrawing">
    <cdr:from>
      <cdr:x>0.015</cdr:x>
      <cdr:y>0.0525</cdr:y>
    </cdr:from>
    <cdr:to>
      <cdr:x>0.09375</cdr:x>
      <cdr:y>0.0795</cdr:y>
    </cdr:to>
    <cdr:sp>
      <cdr:nvSpPr>
        <cdr:cNvPr id="5" name="TextBox 6"/>
        <cdr:cNvSpPr txBox="1">
          <a:spLocks noChangeArrowheads="1"/>
        </cdr:cNvSpPr>
      </cdr:nvSpPr>
      <cdr:spPr>
        <a:xfrm>
          <a:off x="133350" y="352425"/>
          <a:ext cx="714375" cy="180975"/>
        </a:xfrm>
        <a:prstGeom prst="rect">
          <a:avLst/>
        </a:prstGeom>
        <a:noFill/>
        <a:ln w="1" cmpd="sng">
          <a:noFill/>
        </a:ln>
      </cdr:spPr>
      <cdr:txBody>
        <a:bodyPr vertOverflow="clip" wrap="square" anchor="ctr">
          <a:spAutoFit/>
        </a:bodyPr>
        <a:p>
          <a:pPr algn="r">
            <a:defRPr/>
          </a:pPr>
          <a:r>
            <a:rPr lang="en-US" cap="none" sz="800" b="0" i="0" u="none" baseline="0">
              <a:solidFill>
                <a:srgbClr val="008080"/>
              </a:solidFill>
            </a:rPr>
            <a:t>START hr:min</a:t>
          </a:r>
        </a:p>
      </cdr:txBody>
    </cdr:sp>
  </cdr:relSizeAnchor>
  <cdr:relSizeAnchor xmlns:cdr="http://schemas.openxmlformats.org/drawingml/2006/chartDrawing">
    <cdr:from>
      <cdr:x>0.015</cdr:x>
      <cdr:y>0.07825</cdr:y>
    </cdr:from>
    <cdr:to>
      <cdr:x>0.0925</cdr:x>
      <cdr:y>0.10525</cdr:y>
    </cdr:to>
    <cdr:sp>
      <cdr:nvSpPr>
        <cdr:cNvPr id="6" name="TextBox 7"/>
        <cdr:cNvSpPr txBox="1">
          <a:spLocks noChangeArrowheads="1"/>
        </cdr:cNvSpPr>
      </cdr:nvSpPr>
      <cdr:spPr>
        <a:xfrm>
          <a:off x="133350" y="523875"/>
          <a:ext cx="704850" cy="180975"/>
        </a:xfrm>
        <a:prstGeom prst="rect">
          <a:avLst/>
        </a:prstGeom>
        <a:noFill/>
        <a:ln w="1" cmpd="sng">
          <a:noFill/>
        </a:ln>
      </cdr:spPr>
      <cdr:txBody>
        <a:bodyPr vertOverflow="clip" wrap="square" anchor="ctr">
          <a:spAutoFit/>
        </a:bodyPr>
        <a:p>
          <a:pPr algn="r">
            <a:defRPr/>
          </a:pPr>
          <a:r>
            <a:rPr lang="en-US" cap="none" sz="800" b="0" i="0" u="none" baseline="0">
              <a:solidFill>
                <a:srgbClr val="008080"/>
              </a:solidFill>
            </a:rPr>
            <a:t>  STOP hr:min</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058275" cy="6800850"/>
    <xdr:graphicFrame>
      <xdr:nvGraphicFramePr>
        <xdr:cNvPr id="1" name="Shape 1025"/>
        <xdr:cNvGraphicFramePr/>
      </xdr:nvGraphicFramePr>
      <xdr:xfrm>
        <a:off x="0" y="0"/>
        <a:ext cx="9058275" cy="680085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E85"/>
  <sheetViews>
    <sheetView workbookViewId="0" topLeftCell="A1">
      <selection activeCell="A22" sqref="A22:IV31"/>
    </sheetView>
  </sheetViews>
  <sheetFormatPr defaultColWidth="9.140625" defaultRowHeight="12"/>
  <cols>
    <col min="1" max="1" width="14.28125" style="4" bestFit="1" customWidth="1"/>
    <col min="2" max="2" width="85.140625" style="0" customWidth="1"/>
    <col min="3" max="4" width="12.00390625" style="0" customWidth="1"/>
    <col min="5" max="5" width="55.8515625" style="3" customWidth="1"/>
    <col min="6" max="16384" width="12.00390625" style="0" customWidth="1"/>
  </cols>
  <sheetData>
    <row r="1" spans="1:4" ht="15.75">
      <c r="A1" s="1" t="s">
        <v>0</v>
      </c>
      <c r="D1" s="2"/>
    </row>
    <row r="2" ht="15.75">
      <c r="D2" s="5"/>
    </row>
    <row r="3" spans="1:4" ht="12.75" customHeight="1">
      <c r="A3" s="6" t="s">
        <v>1</v>
      </c>
      <c r="D3" s="5"/>
    </row>
    <row r="4" spans="1:4" ht="15.75">
      <c r="A4" s="7" t="s">
        <v>2</v>
      </c>
      <c r="B4" t="s">
        <v>3</v>
      </c>
      <c r="D4" s="5"/>
    </row>
    <row r="5" spans="1:5" ht="15.75">
      <c r="A5" s="7" t="s">
        <v>4</v>
      </c>
      <c r="B5" t="s">
        <v>5</v>
      </c>
      <c r="D5" s="5"/>
      <c r="E5" s="8"/>
    </row>
    <row r="6" spans="1:4" ht="12.75" customHeight="1">
      <c r="A6" s="7"/>
      <c r="B6" t="s">
        <v>6</v>
      </c>
      <c r="D6" s="5"/>
    </row>
    <row r="7" spans="1:4" ht="15.75">
      <c r="A7" s="7" t="s">
        <v>7</v>
      </c>
      <c r="B7" t="s">
        <v>8</v>
      </c>
      <c r="D7" s="5"/>
    </row>
    <row r="8" spans="1:5" ht="15.75">
      <c r="A8" s="7"/>
      <c r="B8" t="s">
        <v>9</v>
      </c>
      <c r="D8" s="5"/>
      <c r="E8" s="9"/>
    </row>
    <row r="9" spans="2:4" ht="15.75">
      <c r="B9" t="s">
        <v>10</v>
      </c>
      <c r="D9" s="5"/>
    </row>
    <row r="10" spans="1:4" ht="15.75">
      <c r="A10" s="7"/>
      <c r="B10" s="10" t="s">
        <v>11</v>
      </c>
      <c r="D10" s="5"/>
    </row>
    <row r="11" spans="1:5" ht="15.75">
      <c r="A11" s="7" t="s">
        <v>12</v>
      </c>
      <c r="B11" t="s">
        <v>13</v>
      </c>
      <c r="D11" s="5"/>
      <c r="E11" s="11"/>
    </row>
    <row r="12" spans="1:4" ht="15.75">
      <c r="A12" s="7"/>
      <c r="B12" t="s">
        <v>14</v>
      </c>
      <c r="D12" s="5"/>
    </row>
    <row r="13" spans="1:5" ht="15.75">
      <c r="A13" s="7" t="s">
        <v>15</v>
      </c>
      <c r="B13" t="s">
        <v>16</v>
      </c>
      <c r="D13" s="5"/>
      <c r="E13" s="9"/>
    </row>
    <row r="14" spans="1:4" ht="22.5">
      <c r="A14" s="7"/>
      <c r="B14" s="12" t="s">
        <v>17</v>
      </c>
      <c r="D14" s="5"/>
    </row>
    <row r="15" spans="1:4" ht="15.75">
      <c r="A15" s="7"/>
      <c r="D15" s="5"/>
    </row>
    <row r="16" spans="1:4" ht="15.75">
      <c r="A16" s="7" t="s">
        <v>18</v>
      </c>
      <c r="B16" t="s">
        <v>19</v>
      </c>
      <c r="D16" s="5"/>
    </row>
    <row r="17" spans="1:4" ht="15.75">
      <c r="A17" s="7"/>
      <c r="B17" t="s">
        <v>20</v>
      </c>
      <c r="D17" s="5"/>
    </row>
    <row r="18" spans="1:5" ht="15.75">
      <c r="A18" s="7" t="s">
        <v>21</v>
      </c>
      <c r="B18" t="s">
        <v>22</v>
      </c>
      <c r="D18" s="5"/>
      <c r="E18" s="11"/>
    </row>
    <row r="19" spans="1:5" ht="15.75">
      <c r="A19" s="7" t="s">
        <v>21</v>
      </c>
      <c r="B19" t="s">
        <v>23</v>
      </c>
      <c r="D19" s="5"/>
      <c r="E19" s="13"/>
    </row>
    <row r="20" spans="1:5" ht="33">
      <c r="A20" s="14" t="s">
        <v>21</v>
      </c>
      <c r="B20" s="15" t="s">
        <v>24</v>
      </c>
      <c r="D20" s="5"/>
      <c r="E20" s="11"/>
    </row>
    <row r="21" spans="1:5" ht="15.75">
      <c r="A21" s="14"/>
      <c r="B21" s="15"/>
      <c r="D21" s="5"/>
      <c r="E21" s="11"/>
    </row>
    <row r="22" spans="1:4" ht="15.75">
      <c r="A22" s="19" t="s">
        <v>26</v>
      </c>
      <c r="B22" s="15"/>
      <c r="D22" s="5"/>
    </row>
    <row r="23" spans="1:4" ht="15.75">
      <c r="A23" s="19"/>
      <c r="B23" s="15" t="s">
        <v>27</v>
      </c>
      <c r="D23" s="5"/>
    </row>
    <row r="24" spans="1:4" ht="15.75">
      <c r="A24" s="14"/>
      <c r="B24" s="15" t="s">
        <v>28</v>
      </c>
      <c r="D24" s="5"/>
    </row>
    <row r="25" spans="1:4" ht="15.75">
      <c r="A25" s="14"/>
      <c r="B25" s="15"/>
      <c r="D25" s="5"/>
    </row>
    <row r="26" spans="1:5" ht="33">
      <c r="A26" s="14" t="s">
        <v>25</v>
      </c>
      <c r="B26" s="15" t="s">
        <v>29</v>
      </c>
      <c r="D26" s="5"/>
      <c r="E26" s="11"/>
    </row>
    <row r="27" spans="1:5" ht="33">
      <c r="A27" s="14" t="s">
        <v>21</v>
      </c>
      <c r="B27" s="15" t="s">
        <v>30</v>
      </c>
      <c r="D27" s="5"/>
      <c r="E27" s="11"/>
    </row>
    <row r="28" spans="1:5" ht="54" customHeight="1">
      <c r="A28" s="14" t="s">
        <v>21</v>
      </c>
      <c r="B28" s="18" t="s">
        <v>31</v>
      </c>
      <c r="D28" s="5"/>
      <c r="E28" s="11"/>
    </row>
    <row r="29" spans="1:5" ht="22.5">
      <c r="A29" s="14" t="s">
        <v>21</v>
      </c>
      <c r="B29" s="18" t="s">
        <v>32</v>
      </c>
      <c r="D29" s="5"/>
      <c r="E29" s="11"/>
    </row>
    <row r="30" spans="1:5" ht="22.5">
      <c r="A30" s="14" t="s">
        <v>21</v>
      </c>
      <c r="B30" s="18" t="s">
        <v>33</v>
      </c>
      <c r="D30" s="5"/>
      <c r="E30" s="9"/>
    </row>
    <row r="31" spans="1:5" ht="33">
      <c r="A31" s="14" t="s">
        <v>21</v>
      </c>
      <c r="B31" s="20" t="s">
        <v>34</v>
      </c>
      <c r="D31" s="5"/>
      <c r="E31" s="11"/>
    </row>
    <row r="32" spans="1:4" ht="33">
      <c r="A32" s="14" t="s">
        <v>21</v>
      </c>
      <c r="B32" s="18" t="s">
        <v>35</v>
      </c>
      <c r="D32" s="5"/>
    </row>
    <row r="33" spans="1:4" ht="22.5">
      <c r="A33" s="14" t="s">
        <v>21</v>
      </c>
      <c r="B33" s="18" t="s">
        <v>36</v>
      </c>
      <c r="D33" s="5"/>
    </row>
    <row r="34" spans="1:4" ht="33">
      <c r="A34" s="14" t="s">
        <v>21</v>
      </c>
      <c r="B34" s="20" t="s">
        <v>37</v>
      </c>
      <c r="D34" s="5"/>
    </row>
    <row r="35" spans="1:4" ht="15.75">
      <c r="A35" s="14"/>
      <c r="B35" s="18"/>
      <c r="D35" s="5"/>
    </row>
    <row r="36" spans="1:4" ht="15.75">
      <c r="A36" s="19" t="s">
        <v>38</v>
      </c>
      <c r="B36" s="18"/>
      <c r="D36" s="5"/>
    </row>
    <row r="37" spans="1:4" ht="22.5" customHeight="1">
      <c r="A37" s="17" t="s">
        <v>21</v>
      </c>
      <c r="B37" s="21" t="s">
        <v>39</v>
      </c>
      <c r="D37" s="5"/>
    </row>
    <row r="38" spans="1:4" ht="33">
      <c r="A38" s="14" t="s">
        <v>21</v>
      </c>
      <c r="B38" s="21" t="s">
        <v>40</v>
      </c>
      <c r="D38" s="5"/>
    </row>
    <row r="39" spans="1:4" ht="33">
      <c r="A39" s="17" t="s">
        <v>21</v>
      </c>
      <c r="B39" s="20" t="s">
        <v>41</v>
      </c>
      <c r="D39" s="5"/>
    </row>
    <row r="40" ht="15.75">
      <c r="D40" s="5"/>
    </row>
    <row r="41" spans="1:4" ht="15.75">
      <c r="A41" s="144" t="s">
        <v>42</v>
      </c>
      <c r="B41" s="144"/>
      <c r="D41" s="5"/>
    </row>
    <row r="42" spans="1:4" ht="15.75">
      <c r="A42" s="4" t="s">
        <v>43</v>
      </c>
      <c r="B42" t="s">
        <v>44</v>
      </c>
      <c r="D42" s="5"/>
    </row>
    <row r="43" ht="15.75">
      <c r="D43" s="5"/>
    </row>
    <row r="44" ht="15.75">
      <c r="D44" s="5"/>
    </row>
    <row r="45" ht="15.75">
      <c r="D45" s="5"/>
    </row>
    <row r="46" ht="12" customHeight="1"/>
    <row r="47" ht="12" customHeight="1">
      <c r="D47" s="6"/>
    </row>
    <row r="48" ht="12" customHeight="1">
      <c r="D48" s="4"/>
    </row>
    <row r="49" ht="12" customHeight="1">
      <c r="D49" s="4"/>
    </row>
    <row r="50" ht="12" customHeight="1">
      <c r="D50" s="4"/>
    </row>
    <row r="51" spans="4:5" ht="12" customHeight="1">
      <c r="D51" s="4"/>
      <c r="E51" s="9"/>
    </row>
    <row r="52" ht="12" customHeight="1">
      <c r="D52" s="4"/>
    </row>
    <row r="53" ht="12" customHeight="1">
      <c r="D53" s="4"/>
    </row>
    <row r="54" ht="12" customHeight="1">
      <c r="D54" s="4"/>
    </row>
    <row r="55" spans="4:5" ht="12" customHeight="1">
      <c r="D55" s="4"/>
      <c r="E55" s="9"/>
    </row>
    <row r="56" ht="12" customHeight="1">
      <c r="D56" s="4"/>
    </row>
    <row r="57" ht="12" customHeight="1">
      <c r="D57" s="4"/>
    </row>
    <row r="58" ht="12" customHeight="1"/>
    <row r="59" ht="12" customHeight="1"/>
    <row r="60" ht="12" customHeight="1"/>
    <row r="61" ht="12" customHeight="1">
      <c r="D61" s="4"/>
    </row>
    <row r="62" ht="12" customHeight="1">
      <c r="D62" s="4"/>
    </row>
    <row r="63" ht="12" customHeight="1"/>
    <row r="64" spans="4:5" ht="12" customHeight="1">
      <c r="D64" s="4"/>
      <c r="E64" s="9"/>
    </row>
    <row r="65" ht="12" customHeight="1">
      <c r="D65" s="4"/>
    </row>
    <row r="66" ht="12" customHeight="1"/>
    <row r="67" spans="4:5" ht="12" customHeight="1">
      <c r="D67" s="4"/>
      <c r="E67" s="9"/>
    </row>
    <row r="68" ht="12" customHeight="1"/>
    <row r="69" ht="12" customHeight="1"/>
    <row r="70" ht="12" customHeight="1"/>
    <row r="71" ht="12" customHeight="1"/>
    <row r="72" ht="12" customHeight="1"/>
    <row r="73" spans="4:5" ht="12" customHeight="1">
      <c r="D73" s="4"/>
      <c r="E73" s="9"/>
    </row>
    <row r="74" ht="12" customHeight="1"/>
    <row r="75" ht="12" customHeight="1">
      <c r="D75" s="4"/>
    </row>
    <row r="76" spans="4:5" ht="12" customHeight="1">
      <c r="D76" s="4"/>
      <c r="E76" s="9"/>
    </row>
    <row r="77" ht="12" customHeight="1">
      <c r="D77" s="4"/>
    </row>
    <row r="78" ht="12" customHeight="1">
      <c r="D78" s="4"/>
    </row>
    <row r="79" spans="4:5" ht="12" customHeight="1">
      <c r="D79" s="4"/>
      <c r="E79" s="9"/>
    </row>
    <row r="80" ht="12" customHeight="1">
      <c r="D80" s="4"/>
    </row>
    <row r="81" ht="12" customHeight="1">
      <c r="D81" s="4"/>
    </row>
    <row r="82" spans="4:5" ht="10.5">
      <c r="D82" s="4"/>
      <c r="E82" s="9"/>
    </row>
    <row r="83" ht="10.5">
      <c r="D83" s="4"/>
    </row>
    <row r="84" ht="10.5">
      <c r="D84" s="4"/>
    </row>
    <row r="85" ht="10.5">
      <c r="D85" s="4"/>
    </row>
  </sheetData>
  <sheetProtection password="C440" sheet="1" objects="1" scenarios="1"/>
  <mergeCells count="1">
    <mergeCell ref="A41:B41"/>
  </mergeCells>
  <printOptions horizontalCentered="1"/>
  <pageMargins left="0.75" right="0.75" top="1" bottom="1" header="0.5" footer="0.5"/>
  <pageSetup orientation="portrait" paperSize="9"/>
  <headerFooter alignWithMargins="0">
    <oddFooter>&amp;L&amp;A&amp;C&amp;"Helvetica,Bold"&amp;12Standard Chart Template Instructrions&amp;R&amp;P</oddFooter>
  </headerFooter>
</worksheet>
</file>

<file path=xl/worksheets/sheet2.xml><?xml version="1.0" encoding="utf-8"?>
<worksheet xmlns="http://schemas.openxmlformats.org/spreadsheetml/2006/main" xmlns:r="http://schemas.openxmlformats.org/officeDocument/2006/relationships">
  <sheetPr codeName="Sheet2"/>
  <dimension ref="A1:J77"/>
  <sheetViews>
    <sheetView tabSelected="1" workbookViewId="0" topLeftCell="A1">
      <selection activeCell="C2" sqref="C2"/>
    </sheetView>
  </sheetViews>
  <sheetFormatPr defaultColWidth="9.140625" defaultRowHeight="12"/>
  <cols>
    <col min="1" max="1" width="3.8515625" style="26" customWidth="1"/>
    <col min="2" max="2" width="33.00390625" style="0" customWidth="1"/>
    <col min="3" max="3" width="53.00390625" style="0" customWidth="1"/>
    <col min="4" max="6" width="9.00390625" style="0" customWidth="1"/>
    <col min="7" max="7" width="16.00390625" style="0" customWidth="1"/>
    <col min="8" max="8" width="9.00390625" style="0" customWidth="1"/>
    <col min="9" max="9" width="4.00390625" style="26" customWidth="1"/>
    <col min="10" max="16384" width="9.00390625" style="0" customWidth="1"/>
  </cols>
  <sheetData>
    <row r="1" spans="1:9" s="26" customFormat="1" ht="10.5">
      <c r="A1" s="22"/>
      <c r="B1" s="22"/>
      <c r="C1" s="22"/>
      <c r="D1" s="23"/>
      <c r="E1" s="24"/>
      <c r="F1" s="24"/>
      <c r="G1" s="24"/>
      <c r="H1" s="25"/>
      <c r="I1" s="22"/>
    </row>
    <row r="2" spans="1:10" ht="42.75" customHeight="1">
      <c r="A2" s="22"/>
      <c r="B2" s="27" t="s">
        <v>45</v>
      </c>
      <c r="C2" s="28"/>
      <c r="D2" s="145" t="s">
        <v>46</v>
      </c>
      <c r="E2" s="146"/>
      <c r="F2" s="146"/>
      <c r="G2" s="146"/>
      <c r="H2" s="147"/>
      <c r="I2" s="22"/>
      <c r="J2" t="str">
        <f>"Name of Behaver: "&amp;C2</f>
        <v>Name of Behaver: </v>
      </c>
    </row>
    <row r="3" spans="1:10" ht="45" customHeight="1">
      <c r="A3" s="22"/>
      <c r="B3" s="29" t="s">
        <v>47</v>
      </c>
      <c r="C3" s="30"/>
      <c r="D3" s="148" t="s">
        <v>48</v>
      </c>
      <c r="E3" s="149"/>
      <c r="F3" s="149"/>
      <c r="G3" s="149"/>
      <c r="H3" s="150"/>
      <c r="I3" s="22"/>
      <c r="J3" t="str">
        <f>"Movement Cycle: "&amp;C3</f>
        <v>Movement Cycle: </v>
      </c>
    </row>
    <row r="4" spans="1:9" ht="104.25" customHeight="1">
      <c r="A4" s="22"/>
      <c r="B4" s="31" t="s">
        <v>49</v>
      </c>
      <c r="C4" s="32">
        <v>0.8</v>
      </c>
      <c r="D4" s="145" t="s">
        <v>50</v>
      </c>
      <c r="E4" s="146"/>
      <c r="F4" s="146"/>
      <c r="G4" s="146"/>
      <c r="H4" s="147"/>
      <c r="I4" s="22"/>
    </row>
    <row r="5" spans="1:9" s="26" customFormat="1" ht="10.5">
      <c r="A5" s="22"/>
      <c r="B5" s="33"/>
      <c r="C5" s="33"/>
      <c r="D5" s="33"/>
      <c r="E5" s="33"/>
      <c r="F5" s="33"/>
      <c r="G5" s="33"/>
      <c r="H5" s="22"/>
      <c r="I5" s="22"/>
    </row>
    <row r="6" spans="2:7" ht="10.5">
      <c r="B6" s="34"/>
      <c r="C6" s="34"/>
      <c r="D6" s="34"/>
      <c r="E6" s="34"/>
      <c r="F6" s="34"/>
      <c r="G6" s="34"/>
    </row>
    <row r="7" spans="2:7" ht="10.5">
      <c r="B7" s="34"/>
      <c r="C7" s="34"/>
      <c r="D7" s="34"/>
      <c r="E7" s="34"/>
      <c r="F7" s="34"/>
      <c r="G7" s="34"/>
    </row>
    <row r="8" spans="2:7" ht="10.5">
      <c r="B8" s="34"/>
      <c r="C8" s="34"/>
      <c r="D8" s="34"/>
      <c r="E8" s="34"/>
      <c r="F8" s="34"/>
      <c r="G8" s="34"/>
    </row>
    <row r="9" spans="2:7" ht="10.5">
      <c r="B9" s="34"/>
      <c r="C9" s="34"/>
      <c r="D9" s="34"/>
      <c r="E9" s="34"/>
      <c r="F9" s="34"/>
      <c r="G9" s="34"/>
    </row>
    <row r="10" spans="2:7" ht="10.5">
      <c r="B10" s="34"/>
      <c r="C10" s="34"/>
      <c r="D10" s="34"/>
      <c r="E10" s="34"/>
      <c r="F10" s="34"/>
      <c r="G10" s="34"/>
    </row>
    <row r="11" spans="2:7" ht="10.5">
      <c r="B11" s="34"/>
      <c r="C11" s="34"/>
      <c r="D11" s="34"/>
      <c r="E11" s="34"/>
      <c r="F11" s="34"/>
      <c r="G11" s="34"/>
    </row>
    <row r="12" spans="2:7" ht="10.5">
      <c r="B12" s="34"/>
      <c r="C12" s="34"/>
      <c r="D12" s="34"/>
      <c r="E12" s="34"/>
      <c r="F12" s="34"/>
      <c r="G12" s="34"/>
    </row>
    <row r="13" spans="2:7" ht="10.5">
      <c r="B13" s="34"/>
      <c r="C13" s="34"/>
      <c r="D13" s="34"/>
      <c r="E13" s="34"/>
      <c r="F13" s="34"/>
      <c r="G13" s="34"/>
    </row>
    <row r="14" spans="2:7" ht="10.5">
      <c r="B14" s="34"/>
      <c r="C14" s="34"/>
      <c r="D14" s="34"/>
      <c r="E14" s="34"/>
      <c r="F14" s="34"/>
      <c r="G14" s="34"/>
    </row>
    <row r="15" spans="2:7" ht="10.5">
      <c r="B15" s="34"/>
      <c r="C15" s="34"/>
      <c r="D15" s="34"/>
      <c r="E15" s="34"/>
      <c r="F15" s="34"/>
      <c r="G15" s="34"/>
    </row>
    <row r="16" spans="2:7" ht="10.5">
      <c r="B16" s="34"/>
      <c r="C16" s="34"/>
      <c r="D16" s="34"/>
      <c r="E16" s="34"/>
      <c r="F16" s="34"/>
      <c r="G16" s="34"/>
    </row>
    <row r="17" spans="2:7" ht="10.5">
      <c r="B17" s="34"/>
      <c r="C17" s="34"/>
      <c r="D17" s="34"/>
      <c r="E17" s="34"/>
      <c r="F17" s="34"/>
      <c r="G17" s="34"/>
    </row>
    <row r="18" spans="2:7" ht="10.5">
      <c r="B18" s="34"/>
      <c r="C18" s="34"/>
      <c r="D18" s="34"/>
      <c r="E18" s="34"/>
      <c r="F18" s="34"/>
      <c r="G18" s="34"/>
    </row>
    <row r="19" spans="2:7" ht="10.5">
      <c r="B19" s="34"/>
      <c r="C19" s="34"/>
      <c r="D19" s="34"/>
      <c r="E19" s="34"/>
      <c r="F19" s="34"/>
      <c r="G19" s="34"/>
    </row>
    <row r="20" spans="2:7" ht="10.5">
      <c r="B20" s="34"/>
      <c r="C20" s="34"/>
      <c r="D20" s="34"/>
      <c r="E20" s="34"/>
      <c r="F20" s="34"/>
      <c r="G20" s="34"/>
    </row>
    <row r="21" spans="2:7" ht="10.5">
      <c r="B21" s="34"/>
      <c r="C21" s="34"/>
      <c r="D21" s="34"/>
      <c r="E21" s="34"/>
      <c r="F21" s="34"/>
      <c r="G21" s="34"/>
    </row>
    <row r="22" spans="2:7" ht="10.5">
      <c r="B22" s="34"/>
      <c r="C22" s="34"/>
      <c r="D22" s="34"/>
      <c r="E22" s="34"/>
      <c r="F22" s="34"/>
      <c r="G22" s="34"/>
    </row>
    <row r="23" spans="2:7" ht="10.5">
      <c r="B23" s="34"/>
      <c r="C23" s="34"/>
      <c r="D23" s="34"/>
      <c r="E23" s="34"/>
      <c r="F23" s="34"/>
      <c r="G23" s="34"/>
    </row>
    <row r="24" spans="2:7" ht="10.5">
      <c r="B24" s="34"/>
      <c r="C24" s="34"/>
      <c r="D24" s="34"/>
      <c r="E24" s="34"/>
      <c r="F24" s="34"/>
      <c r="G24" s="34"/>
    </row>
    <row r="25" spans="2:7" ht="10.5">
      <c r="B25" s="34"/>
      <c r="C25" s="34"/>
      <c r="D25" s="34"/>
      <c r="E25" s="34"/>
      <c r="F25" s="34"/>
      <c r="G25" s="34"/>
    </row>
    <row r="26" spans="2:7" ht="10.5">
      <c r="B26" s="34"/>
      <c r="C26" s="34"/>
      <c r="D26" s="34"/>
      <c r="E26" s="34"/>
      <c r="F26" s="34"/>
      <c r="G26" s="34"/>
    </row>
    <row r="27" spans="2:7" ht="10.5">
      <c r="B27" s="34"/>
      <c r="C27" s="34"/>
      <c r="D27" s="34"/>
      <c r="E27" s="34"/>
      <c r="F27" s="34"/>
      <c r="G27" s="34"/>
    </row>
    <row r="28" spans="2:7" ht="10.5">
      <c r="B28" s="34"/>
      <c r="C28" s="34"/>
      <c r="D28" s="34"/>
      <c r="E28" s="34"/>
      <c r="F28" s="34"/>
      <c r="G28" s="34"/>
    </row>
    <row r="29" spans="2:7" ht="10.5">
      <c r="B29" s="34"/>
      <c r="C29" s="34"/>
      <c r="D29" s="34"/>
      <c r="E29" s="34"/>
      <c r="F29" s="34"/>
      <c r="G29" s="34"/>
    </row>
    <row r="30" spans="2:7" ht="10.5">
      <c r="B30" s="34"/>
      <c r="C30" s="34"/>
      <c r="D30" s="34"/>
      <c r="E30" s="34"/>
      <c r="F30" s="34"/>
      <c r="G30" s="34"/>
    </row>
    <row r="31" spans="2:7" ht="10.5">
      <c r="B31" s="34"/>
      <c r="C31" s="34"/>
      <c r="D31" s="34"/>
      <c r="E31" s="34"/>
      <c r="F31" s="34"/>
      <c r="G31" s="34"/>
    </row>
    <row r="32" spans="2:7" ht="10.5">
      <c r="B32" s="34"/>
      <c r="C32" s="34"/>
      <c r="D32" s="34"/>
      <c r="E32" s="34"/>
      <c r="F32" s="34"/>
      <c r="G32" s="34"/>
    </row>
    <row r="33" spans="2:7" ht="10.5">
      <c r="B33" s="34"/>
      <c r="C33" s="34"/>
      <c r="D33" s="34"/>
      <c r="E33" s="34"/>
      <c r="F33" s="34"/>
      <c r="G33" s="34"/>
    </row>
    <row r="34" spans="2:7" ht="10.5">
      <c r="B34" s="34"/>
      <c r="C34" s="34"/>
      <c r="D34" s="34"/>
      <c r="E34" s="34"/>
      <c r="F34" s="34"/>
      <c r="G34" s="34"/>
    </row>
    <row r="35" spans="2:7" ht="10.5">
      <c r="B35" s="34"/>
      <c r="C35" s="34"/>
      <c r="D35" s="34"/>
      <c r="E35" s="34"/>
      <c r="F35" s="34"/>
      <c r="G35" s="34"/>
    </row>
    <row r="36" spans="2:7" ht="10.5">
      <c r="B36" s="34"/>
      <c r="C36" s="34"/>
      <c r="D36" s="34"/>
      <c r="E36" s="34"/>
      <c r="F36" s="34"/>
      <c r="G36" s="34"/>
    </row>
    <row r="37" spans="2:7" ht="10.5">
      <c r="B37" s="34"/>
      <c r="C37" s="34"/>
      <c r="D37" s="34"/>
      <c r="E37" s="34"/>
      <c r="F37" s="34"/>
      <c r="G37" s="34"/>
    </row>
    <row r="38" spans="2:7" ht="10.5">
      <c r="B38" s="34"/>
      <c r="C38" s="34"/>
      <c r="D38" s="34"/>
      <c r="E38" s="34"/>
      <c r="F38" s="34"/>
      <c r="G38" s="34"/>
    </row>
    <row r="39" spans="2:7" ht="10.5">
      <c r="B39" s="34"/>
      <c r="C39" s="34"/>
      <c r="D39" s="34"/>
      <c r="E39" s="34"/>
      <c r="F39" s="34"/>
      <c r="G39" s="34"/>
    </row>
    <row r="40" spans="2:7" ht="10.5">
      <c r="B40" s="34"/>
      <c r="C40" s="34"/>
      <c r="D40" s="34"/>
      <c r="E40" s="34"/>
      <c r="F40" s="34"/>
      <c r="G40" s="34"/>
    </row>
    <row r="41" spans="2:7" ht="10.5">
      <c r="B41" s="34"/>
      <c r="C41" s="34"/>
      <c r="D41" s="34"/>
      <c r="E41" s="34"/>
      <c r="F41" s="34"/>
      <c r="G41" s="34"/>
    </row>
    <row r="42" spans="2:7" ht="10.5">
      <c r="B42" s="34"/>
      <c r="C42" s="34"/>
      <c r="D42" s="34"/>
      <c r="E42" s="34"/>
      <c r="F42" s="34"/>
      <c r="G42" s="34"/>
    </row>
    <row r="43" spans="2:7" ht="10.5">
      <c r="B43" s="34"/>
      <c r="C43" s="34"/>
      <c r="D43" s="34"/>
      <c r="E43" s="34"/>
      <c r="F43" s="34"/>
      <c r="G43" s="34"/>
    </row>
    <row r="44" spans="2:7" ht="10.5">
      <c r="B44" s="34"/>
      <c r="C44" s="34"/>
      <c r="D44" s="34"/>
      <c r="E44" s="34"/>
      <c r="F44" s="34"/>
      <c r="G44" s="34"/>
    </row>
    <row r="45" spans="2:7" ht="10.5">
      <c r="B45" s="34"/>
      <c r="C45" s="34"/>
      <c r="D45" s="34"/>
      <c r="E45" s="34"/>
      <c r="F45" s="34"/>
      <c r="G45" s="34"/>
    </row>
    <row r="46" spans="2:7" ht="10.5">
      <c r="B46" s="34"/>
      <c r="C46" s="34"/>
      <c r="D46" s="34"/>
      <c r="E46" s="34"/>
      <c r="F46" s="34"/>
      <c r="G46" s="34"/>
    </row>
    <row r="47" spans="2:7" ht="10.5">
      <c r="B47" s="34"/>
      <c r="C47" s="34"/>
      <c r="D47" s="34"/>
      <c r="E47" s="34"/>
      <c r="F47" s="34"/>
      <c r="G47" s="34"/>
    </row>
    <row r="48" spans="2:7" ht="10.5">
      <c r="B48" s="34"/>
      <c r="C48" s="34"/>
      <c r="D48" s="34"/>
      <c r="E48" s="34"/>
      <c r="F48" s="34"/>
      <c r="G48" s="34"/>
    </row>
    <row r="49" spans="2:7" ht="10.5">
      <c r="B49" s="34"/>
      <c r="C49" s="34"/>
      <c r="D49" s="34"/>
      <c r="E49" s="34"/>
      <c r="F49" s="34"/>
      <c r="G49" s="34"/>
    </row>
    <row r="50" spans="2:7" ht="10.5">
      <c r="B50" s="34"/>
      <c r="C50" s="34"/>
      <c r="D50" s="34"/>
      <c r="E50" s="34"/>
      <c r="F50" s="34"/>
      <c r="G50" s="34"/>
    </row>
    <row r="51" spans="2:7" ht="10.5">
      <c r="B51" s="34"/>
      <c r="C51" s="34"/>
      <c r="D51" s="34"/>
      <c r="E51" s="34"/>
      <c r="F51" s="34"/>
      <c r="G51" s="34"/>
    </row>
    <row r="52" spans="2:7" ht="10.5">
      <c r="B52" s="34"/>
      <c r="C52" s="34"/>
      <c r="D52" s="34"/>
      <c r="E52" s="34"/>
      <c r="F52" s="34"/>
      <c r="G52" s="34"/>
    </row>
    <row r="53" spans="2:7" ht="10.5">
      <c r="B53" s="34"/>
      <c r="C53" s="34"/>
      <c r="D53" s="34"/>
      <c r="E53" s="34"/>
      <c r="F53" s="34"/>
      <c r="G53" s="34"/>
    </row>
    <row r="54" spans="2:7" ht="10.5">
      <c r="B54" s="34"/>
      <c r="C54" s="34"/>
      <c r="D54" s="34"/>
      <c r="E54" s="34"/>
      <c r="F54" s="34"/>
      <c r="G54" s="34"/>
    </row>
    <row r="55" spans="2:7" ht="10.5">
      <c r="B55" s="34"/>
      <c r="C55" s="34"/>
      <c r="D55" s="34"/>
      <c r="E55" s="34"/>
      <c r="F55" s="34"/>
      <c r="G55" s="34"/>
    </row>
    <row r="56" spans="2:7" ht="10.5">
      <c r="B56" s="34"/>
      <c r="C56" s="34"/>
      <c r="D56" s="34"/>
      <c r="E56" s="34"/>
      <c r="F56" s="34"/>
      <c r="G56" s="34"/>
    </row>
    <row r="57" spans="2:7" ht="10.5">
      <c r="B57" s="34"/>
      <c r="C57" s="34"/>
      <c r="D57" s="34"/>
      <c r="E57" s="34"/>
      <c r="F57" s="34"/>
      <c r="G57" s="34"/>
    </row>
    <row r="58" spans="2:7" ht="10.5">
      <c r="B58" s="34"/>
      <c r="C58" s="34"/>
      <c r="D58" s="34"/>
      <c r="E58" s="34"/>
      <c r="F58" s="34"/>
      <c r="G58" s="34"/>
    </row>
    <row r="59" spans="2:7" ht="10.5">
      <c r="B59" s="34"/>
      <c r="C59" s="34"/>
      <c r="D59" s="34"/>
      <c r="E59" s="34"/>
      <c r="F59" s="34"/>
      <c r="G59" s="34"/>
    </row>
    <row r="60" spans="2:7" ht="10.5">
      <c r="B60" s="34"/>
      <c r="C60" s="34"/>
      <c r="D60" s="34"/>
      <c r="E60" s="34"/>
      <c r="F60" s="34"/>
      <c r="G60" s="34"/>
    </row>
    <row r="61" spans="2:7" ht="10.5">
      <c r="B61" s="34"/>
      <c r="C61" s="34"/>
      <c r="D61" s="34"/>
      <c r="E61" s="34"/>
      <c r="F61" s="34"/>
      <c r="G61" s="34"/>
    </row>
    <row r="62" spans="2:7" ht="10.5">
      <c r="B62" s="34"/>
      <c r="C62" s="34"/>
      <c r="D62" s="34"/>
      <c r="E62" s="34"/>
      <c r="F62" s="34"/>
      <c r="G62" s="34"/>
    </row>
    <row r="63" spans="2:7" ht="10.5">
      <c r="B63" s="34"/>
      <c r="C63" s="34"/>
      <c r="D63" s="34"/>
      <c r="E63" s="34"/>
      <c r="F63" s="34"/>
      <c r="G63" s="34"/>
    </row>
    <row r="64" spans="2:7" ht="10.5">
      <c r="B64" s="34"/>
      <c r="C64" s="34"/>
      <c r="D64" s="34"/>
      <c r="E64" s="34"/>
      <c r="F64" s="34"/>
      <c r="G64" s="34"/>
    </row>
    <row r="65" spans="2:7" ht="10.5">
      <c r="B65" s="34"/>
      <c r="C65" s="34"/>
      <c r="D65" s="34"/>
      <c r="E65" s="34"/>
      <c r="F65" s="34"/>
      <c r="G65" s="34"/>
    </row>
    <row r="66" spans="2:7" ht="10.5">
      <c r="B66" s="34"/>
      <c r="C66" s="34"/>
      <c r="D66" s="34"/>
      <c r="E66" s="34"/>
      <c r="F66" s="34"/>
      <c r="G66" s="34"/>
    </row>
    <row r="67" spans="2:7" ht="10.5">
      <c r="B67" s="34"/>
      <c r="C67" s="34"/>
      <c r="D67" s="34"/>
      <c r="E67" s="34"/>
      <c r="F67" s="34"/>
      <c r="G67" s="34"/>
    </row>
    <row r="68" spans="2:7" ht="10.5">
      <c r="B68" s="34"/>
      <c r="C68" s="34"/>
      <c r="D68" s="34"/>
      <c r="E68" s="34"/>
      <c r="F68" s="34"/>
      <c r="G68" s="34"/>
    </row>
    <row r="69" spans="2:7" ht="10.5">
      <c r="B69" s="34"/>
      <c r="C69" s="34"/>
      <c r="D69" s="34"/>
      <c r="E69" s="34"/>
      <c r="F69" s="34"/>
      <c r="G69" s="34"/>
    </row>
    <row r="70" spans="2:7" ht="10.5">
      <c r="B70" s="34"/>
      <c r="C70" s="34"/>
      <c r="D70" s="34"/>
      <c r="E70" s="34"/>
      <c r="F70" s="34"/>
      <c r="G70" s="34"/>
    </row>
    <row r="71" spans="2:7" ht="10.5">
      <c r="B71" s="34"/>
      <c r="C71" s="34"/>
      <c r="D71" s="34"/>
      <c r="E71" s="34"/>
      <c r="F71" s="34"/>
      <c r="G71" s="34"/>
    </row>
    <row r="72" spans="2:7" ht="10.5">
      <c r="B72" s="34"/>
      <c r="C72" s="34"/>
      <c r="D72" s="34"/>
      <c r="E72" s="34"/>
      <c r="F72" s="34"/>
      <c r="G72" s="34"/>
    </row>
    <row r="73" spans="2:7" ht="10.5">
      <c r="B73" s="34"/>
      <c r="C73" s="34"/>
      <c r="D73" s="34"/>
      <c r="E73" s="34"/>
      <c r="F73" s="34"/>
      <c r="G73" s="34"/>
    </row>
    <row r="74" spans="2:7" ht="10.5">
      <c r="B74" s="34"/>
      <c r="C74" s="34"/>
      <c r="D74" s="34"/>
      <c r="E74" s="34"/>
      <c r="F74" s="34"/>
      <c r="G74" s="34"/>
    </row>
    <row r="75" spans="2:7" ht="10.5">
      <c r="B75" s="34"/>
      <c r="C75" s="34"/>
      <c r="D75" s="34"/>
      <c r="E75" s="34"/>
      <c r="F75" s="34"/>
      <c r="G75" s="34"/>
    </row>
    <row r="76" spans="2:7" ht="10.5">
      <c r="B76" s="34"/>
      <c r="C76" s="34"/>
      <c r="D76" s="34"/>
      <c r="E76" s="34"/>
      <c r="F76" s="34"/>
      <c r="G76" s="34"/>
    </row>
    <row r="77" spans="2:7" ht="10.5">
      <c r="B77" s="34"/>
      <c r="C77" s="34"/>
      <c r="D77" s="34"/>
      <c r="E77" s="34"/>
      <c r="F77" s="34"/>
      <c r="G77" s="34"/>
    </row>
  </sheetData>
  <sheetProtection password="C440" sheet="1" objects="1" scenarios="1"/>
  <mergeCells count="3">
    <mergeCell ref="D2:H2"/>
    <mergeCell ref="D3:H3"/>
    <mergeCell ref="D4:H4"/>
  </mergeCells>
  <printOptions/>
  <pageMargins left="0.75" right="0.75" top="1" bottom="1" header="0.5" footer="0.5"/>
  <pageSetup horizontalDpi="600" verticalDpi="600" orientation="portrait"/>
</worksheet>
</file>

<file path=xl/worksheets/sheet3.xml><?xml version="1.0" encoding="utf-8"?>
<worksheet xmlns="http://schemas.openxmlformats.org/spreadsheetml/2006/main" xmlns:r="http://schemas.openxmlformats.org/officeDocument/2006/relationships">
  <sheetPr codeName="Sheet6">
    <pageSetUpPr fitToPage="1"/>
  </sheetPr>
  <dimension ref="A1:AB124"/>
  <sheetViews>
    <sheetView workbookViewId="0" topLeftCell="A1">
      <pane ySplit="3" topLeftCell="BM4" activePane="bottomLeft" state="frozen"/>
      <selection pane="topLeft" activeCell="B1" sqref="B1"/>
      <selection pane="bottomLeft" activeCell="G4" sqref="G4:G103"/>
    </sheetView>
  </sheetViews>
  <sheetFormatPr defaultColWidth="9.140625" defaultRowHeight="12"/>
  <cols>
    <col min="1" max="1" width="5.8515625" style="74" customWidth="1"/>
    <col min="2" max="2" width="9.28125" style="75" customWidth="1"/>
    <col min="3" max="3" width="10.421875" style="98" bestFit="1" customWidth="1"/>
    <col min="4" max="5" width="10.421875" style="103" customWidth="1"/>
    <col min="6" max="6" width="9.28125" style="76" customWidth="1"/>
    <col min="7" max="7" width="9.140625" style="76" customWidth="1"/>
    <col min="8" max="8" width="11.28125" style="125" customWidth="1"/>
    <col min="9" max="10" width="9.28125" style="35" customWidth="1"/>
    <col min="11" max="11" width="9.28125" style="77" customWidth="1"/>
    <col min="12" max="12" width="9.28125" style="78" customWidth="1"/>
    <col min="13" max="13" width="11.00390625" style="79" customWidth="1"/>
    <col min="14" max="14" width="10.8515625" style="79" customWidth="1"/>
    <col min="15" max="15" width="9.28125" style="80" customWidth="1"/>
    <col min="16" max="16" width="58.140625" style="81" customWidth="1"/>
    <col min="17" max="18" width="7.8515625" style="40" hidden="1" customWidth="1"/>
    <col min="19" max="19" width="11.140625" style="41" hidden="1" customWidth="1"/>
    <col min="20" max="20" width="11.140625" style="82" hidden="1" customWidth="1"/>
    <col min="21" max="22" width="5.8515625" style="40" hidden="1" customWidth="1"/>
    <col min="23" max="23" width="5.8515625" style="41" hidden="1" customWidth="1"/>
    <col min="24" max="24" width="9.140625" style="41" hidden="1" customWidth="1"/>
    <col min="25" max="25" width="5.8515625" style="41" hidden="1" customWidth="1"/>
    <col min="26" max="26" width="11.00390625" style="40" hidden="1" customWidth="1"/>
    <col min="27" max="27" width="9.7109375" style="39" hidden="1" customWidth="1"/>
    <col min="28" max="28" width="16.00390625" style="112" hidden="1" customWidth="1"/>
    <col min="29" max="32" width="13.00390625" style="34" customWidth="1"/>
    <col min="33" max="16384" width="12.00390625" style="34" customWidth="1"/>
  </cols>
  <sheetData>
    <row r="1" spans="1:28" s="130" customFormat="1" ht="10.5">
      <c r="A1" s="123"/>
      <c r="B1" s="96" t="s">
        <v>51</v>
      </c>
      <c r="C1" s="96">
        <f>IF('Set-up'!C2,'Set-up'!C2,"")</f>
      </c>
      <c r="D1" s="101"/>
      <c r="E1" s="101"/>
      <c r="F1" s="124"/>
      <c r="G1" s="124"/>
      <c r="H1" s="125"/>
      <c r="I1" s="126"/>
      <c r="J1" s="126"/>
      <c r="K1" s="127"/>
      <c r="L1" s="36"/>
      <c r="M1" s="37"/>
      <c r="N1" s="37"/>
      <c r="O1" s="38"/>
      <c r="P1" s="128" t="e">
        <f>B1&amp;" "&amp;Name_of_Behaver</f>
        <v>#NAME?</v>
      </c>
      <c r="Q1" s="39"/>
      <c r="R1" s="40"/>
      <c r="S1" s="41"/>
      <c r="T1" s="42"/>
      <c r="U1" s="43"/>
      <c r="V1" s="41"/>
      <c r="W1" s="44">
        <v>141</v>
      </c>
      <c r="X1" s="44">
        <v>10</v>
      </c>
      <c r="Y1" s="45" t="str">
        <f>TEXT(1/(X1/60)&amp;" s",)</f>
        <v>6 s</v>
      </c>
      <c r="Z1" s="40"/>
      <c r="AA1" s="39"/>
      <c r="AB1" s="129"/>
    </row>
    <row r="2" spans="1:28" s="130" customFormat="1" ht="10.5">
      <c r="A2" s="123"/>
      <c r="B2" s="96" t="s">
        <v>47</v>
      </c>
      <c r="C2" s="96">
        <f>IF('Set-up'!C3,'Set-up'!C3,"")</f>
      </c>
      <c r="D2" s="101"/>
      <c r="E2" s="101"/>
      <c r="F2" s="124"/>
      <c r="G2" s="124"/>
      <c r="H2" s="125"/>
      <c r="I2" s="126"/>
      <c r="J2" s="126"/>
      <c r="K2" s="127"/>
      <c r="L2" s="36"/>
      <c r="M2" s="37"/>
      <c r="N2" s="37"/>
      <c r="O2" s="38"/>
      <c r="P2" s="128" t="e">
        <f>B2&amp;" "&amp;Name_Description_of_Movement_Cycle</f>
        <v>#NAME?</v>
      </c>
      <c r="Q2" s="40"/>
      <c r="R2" s="40"/>
      <c r="S2" s="41"/>
      <c r="T2" s="42"/>
      <c r="U2" s="43"/>
      <c r="V2" s="41"/>
      <c r="W2" s="44">
        <v>141</v>
      </c>
      <c r="X2" s="44">
        <v>6</v>
      </c>
      <c r="Y2" s="45" t="str">
        <f>TEXT(1/(X2/60)&amp;" s",)</f>
        <v>10 s</v>
      </c>
      <c r="Z2" s="40"/>
      <c r="AA2" s="39"/>
      <c r="AB2" s="129"/>
    </row>
    <row r="3" spans="1:28" s="140" customFormat="1" ht="52.5" customHeight="1">
      <c r="A3" s="131" t="s">
        <v>52</v>
      </c>
      <c r="B3" s="132" t="s">
        <v>53</v>
      </c>
      <c r="C3" s="132" t="s">
        <v>110</v>
      </c>
      <c r="D3" s="133" t="s">
        <v>106</v>
      </c>
      <c r="E3" s="133" t="s">
        <v>107</v>
      </c>
      <c r="F3" s="134" t="s">
        <v>54</v>
      </c>
      <c r="G3" s="134" t="s">
        <v>111</v>
      </c>
      <c r="H3" s="135" t="s">
        <v>55</v>
      </c>
      <c r="I3" s="136" t="s">
        <v>56</v>
      </c>
      <c r="J3" s="136" t="s">
        <v>57</v>
      </c>
      <c r="K3" s="137" t="s">
        <v>58</v>
      </c>
      <c r="L3" s="46" t="s">
        <v>59</v>
      </c>
      <c r="M3" s="47" t="s">
        <v>60</v>
      </c>
      <c r="N3" s="47" t="s">
        <v>61</v>
      </c>
      <c r="O3" s="48" t="s">
        <v>62</v>
      </c>
      <c r="P3" s="138" t="s">
        <v>63</v>
      </c>
      <c r="Q3" s="49" t="s">
        <v>64</v>
      </c>
      <c r="R3" s="49"/>
      <c r="S3" s="50"/>
      <c r="T3" s="51" t="s">
        <v>65</v>
      </c>
      <c r="U3" s="50" t="s">
        <v>66</v>
      </c>
      <c r="V3" s="50" t="s">
        <v>105</v>
      </c>
      <c r="W3" s="44">
        <v>141</v>
      </c>
      <c r="X3" s="52">
        <v>4</v>
      </c>
      <c r="Y3" s="45" t="str">
        <f>TEXT(1/(X3/60)&amp;" s",)</f>
        <v>15 s</v>
      </c>
      <c r="Z3" s="49" t="s">
        <v>108</v>
      </c>
      <c r="AA3" s="99" t="s">
        <v>109</v>
      </c>
      <c r="AB3" s="139" t="s">
        <v>112</v>
      </c>
    </row>
    <row r="4" spans="1:28" ht="12.75" customHeight="1">
      <c r="A4" s="107">
        <f>IF($B$4&gt;1,$B$4,"")</f>
      </c>
      <c r="B4" s="104"/>
      <c r="C4" s="105"/>
      <c r="D4" s="106"/>
      <c r="E4" s="106"/>
      <c r="F4" s="55">
        <v>1</v>
      </c>
      <c r="G4" s="122"/>
      <c r="H4" s="141" t="str">
        <f aca="true" t="shared" si="0" ref="H4:H68">IF(G4&gt;0,AB4,"0:00:00")</f>
        <v>0:00:00</v>
      </c>
      <c r="I4" s="114"/>
      <c r="J4" s="114"/>
      <c r="K4" s="115"/>
      <c r="L4" s="56">
        <f aca="true" t="shared" si="1" ref="L4:L35">IF(G4&gt;0,1/T4,"")</f>
      </c>
      <c r="M4" s="57">
        <f>IF(OR($G4="",I4=""),"",IF(AND($G4&gt;0,I4&gt;0),I4/$T4,'Set-up'!$C$4/$T4))</f>
      </c>
      <c r="N4" s="57">
        <f>IF(OR($G4="",J4=""),"",IF(AND($G4&gt;0,J4&gt;0),J4/$T4,'Set-up'!$C$4/$T4))</f>
      </c>
      <c r="O4" s="58">
        <f>IF(OR(G4="",K4=""),"",IF(K4&gt;0,K4/T4,'Set-up'!$C$4/T4))</f>
      </c>
      <c r="P4" s="59"/>
      <c r="Q4" s="40">
        <v>0</v>
      </c>
      <c r="R4" s="40">
        <v>3000</v>
      </c>
      <c r="S4" s="60">
        <f>B4</f>
        <v>0</v>
      </c>
      <c r="T4" s="61">
        <f aca="true" t="shared" si="2" ref="T4:T35">(HOUR(H4)*60)+MINUTE(H4)+SECOND(H4)/60</f>
        <v>0</v>
      </c>
      <c r="U4" s="44">
        <v>1</v>
      </c>
      <c r="V4" s="44">
        <v>2187</v>
      </c>
      <c r="W4" s="44">
        <v>141</v>
      </c>
      <c r="X4" s="44">
        <v>3</v>
      </c>
      <c r="Y4" s="45" t="str">
        <f>TEXT(1/(X4/60)&amp;" s",)</f>
        <v>20 s</v>
      </c>
      <c r="Z4" s="40">
        <v>1620</v>
      </c>
      <c r="AA4" s="39">
        <v>1200</v>
      </c>
      <c r="AB4" s="112">
        <f>IF(G4&gt;0,TIME(,G4/100,RIGHT(G4,2)),"")</f>
      </c>
    </row>
    <row r="5" spans="1:28" ht="12.75" customHeight="1">
      <c r="A5" s="107">
        <f>IF($B$4&gt;1,$B$4,"")</f>
      </c>
      <c r="B5" s="108">
        <f>IF($B$4&gt;1,$B$4,"")</f>
      </c>
      <c r="C5" s="109"/>
      <c r="D5" s="110"/>
      <c r="E5" s="110"/>
      <c r="F5" s="111">
        <v>2</v>
      </c>
      <c r="G5" s="122"/>
      <c r="H5" s="141" t="str">
        <f t="shared" si="0"/>
        <v>0:00:00</v>
      </c>
      <c r="I5" s="116"/>
      <c r="J5" s="116"/>
      <c r="K5" s="115"/>
      <c r="L5" s="56">
        <f t="shared" si="1"/>
      </c>
      <c r="M5" s="57">
        <f>IF(OR($G5="",I5=""),"",IF(AND($G5&gt;0,I5&gt;0),I5/$T5,'Set-up'!$C$4/$T5))</f>
      </c>
      <c r="N5" s="57">
        <f>IF(OR($G5="",J5=""),"",IF(AND($G5&gt;0,J5&gt;0),J5/$T5,'Set-up'!$C$4/$T5))</f>
      </c>
      <c r="O5" s="58">
        <f>IF(OR(G5="",K5=""),"",IF(K5&gt;0,K5/T5,'Set-up'!$C$4/T5))</f>
      </c>
      <c r="P5" s="59"/>
      <c r="Q5" s="40">
        <v>1</v>
      </c>
      <c r="T5" s="61">
        <f t="shared" si="2"/>
        <v>0</v>
      </c>
      <c r="U5" s="44">
        <v>2</v>
      </c>
      <c r="V5" s="44"/>
      <c r="W5" s="44">
        <v>141</v>
      </c>
      <c r="X5" s="44">
        <v>2</v>
      </c>
      <c r="Y5" s="45" t="str">
        <f>TEXT(1/(X5/60)&amp;" s",)</f>
        <v>30 s</v>
      </c>
      <c r="AB5" s="112">
        <f aca="true" t="shared" si="3" ref="AB5:AB68">IF(G5&gt;0,TIME(,G5/100,RIGHT(G5,2)),"")</f>
      </c>
    </row>
    <row r="6" spans="1:28" ht="12.75" customHeight="1">
      <c r="A6" s="107">
        <f aca="true" t="shared" si="4" ref="A6:B13">IF($B$4&gt;1,$B$4,"")</f>
      </c>
      <c r="B6" s="108">
        <f t="shared" si="4"/>
      </c>
      <c r="C6" s="109"/>
      <c r="D6" s="110"/>
      <c r="E6" s="110"/>
      <c r="F6" s="111">
        <v>3</v>
      </c>
      <c r="G6" s="122"/>
      <c r="H6" s="141" t="str">
        <f t="shared" si="0"/>
        <v>0:00:00</v>
      </c>
      <c r="I6" s="116"/>
      <c r="J6" s="116"/>
      <c r="K6" s="115"/>
      <c r="L6" s="56">
        <f t="shared" si="1"/>
      </c>
      <c r="M6" s="57">
        <f>IF(OR($G6="",I6=""),"",IF(AND($G6&gt;0,I6&gt;0),I6/$T6,'Set-up'!$C$4/$T6))</f>
      </c>
      <c r="N6" s="57">
        <f>IF(OR($G6="",J6=""),"",IF(AND($G6&gt;0,J6&gt;0),J6/$T6,'Set-up'!$C$4/$T6))</f>
      </c>
      <c r="O6" s="58">
        <f>IF(OR(G6="",K6=""),"",IF(K6&gt;0,K6/T6,'Set-up'!$C$4/T6))</f>
      </c>
      <c r="P6" s="59"/>
      <c r="Q6" s="40">
        <v>2</v>
      </c>
      <c r="T6" s="61">
        <f t="shared" si="2"/>
        <v>0</v>
      </c>
      <c r="U6" s="44">
        <v>3</v>
      </c>
      <c r="V6" s="44"/>
      <c r="W6" s="44">
        <v>141</v>
      </c>
      <c r="X6" s="44">
        <v>1</v>
      </c>
      <c r="Y6" s="45" t="str">
        <f>TEXT(1/(X6/60)/60&amp;" m",)</f>
        <v>1 m</v>
      </c>
      <c r="AB6" s="112">
        <f t="shared" si="3"/>
      </c>
    </row>
    <row r="7" spans="1:28" ht="12.75" customHeight="1">
      <c r="A7" s="107">
        <f t="shared" si="4"/>
      </c>
      <c r="B7" s="108">
        <f t="shared" si="4"/>
      </c>
      <c r="C7" s="109"/>
      <c r="D7" s="110"/>
      <c r="E7" s="110"/>
      <c r="F7" s="111">
        <v>4</v>
      </c>
      <c r="G7" s="122"/>
      <c r="H7" s="141" t="str">
        <f t="shared" si="0"/>
        <v>0:00:00</v>
      </c>
      <c r="I7" s="116"/>
      <c r="J7" s="116"/>
      <c r="K7" s="115"/>
      <c r="L7" s="56">
        <f t="shared" si="1"/>
      </c>
      <c r="M7" s="57">
        <f>IF(OR($G7="",I7=""),"",IF(AND($G7&gt;0,I7&gt;0),I7/$T7,'Set-up'!$C$4/$T7))</f>
      </c>
      <c r="N7" s="57">
        <f>IF(OR($G7="",J7=""),"",IF(AND($G7&gt;0,J7&gt;0),J7/$T7,'Set-up'!$C$4/$T7))</f>
      </c>
      <c r="O7" s="58">
        <f>IF(OR(G7="",K7=""),"",IF(K7&gt;0,K7/T7,'Set-up'!$C$4/T7))</f>
      </c>
      <c r="P7" s="59"/>
      <c r="Q7" s="40">
        <v>3</v>
      </c>
      <c r="T7" s="61">
        <f t="shared" si="2"/>
        <v>0</v>
      </c>
      <c r="U7" s="44">
        <v>4</v>
      </c>
      <c r="V7" s="44"/>
      <c r="W7" s="44">
        <v>141</v>
      </c>
      <c r="X7" s="44">
        <v>0.5</v>
      </c>
      <c r="Y7" s="45" t="str">
        <f>TEXT(1/(X7/60)/60&amp;" m",)</f>
        <v>2 m</v>
      </c>
      <c r="AB7" s="112">
        <f t="shared" si="3"/>
      </c>
    </row>
    <row r="8" spans="1:28" ht="12.75" customHeight="1">
      <c r="A8" s="107">
        <f t="shared" si="4"/>
      </c>
      <c r="B8" s="108">
        <f t="shared" si="4"/>
      </c>
      <c r="C8" s="109"/>
      <c r="D8" s="110"/>
      <c r="E8" s="110"/>
      <c r="F8" s="111">
        <v>5</v>
      </c>
      <c r="G8" s="122"/>
      <c r="H8" s="141" t="str">
        <f t="shared" si="0"/>
        <v>0:00:00</v>
      </c>
      <c r="I8" s="116"/>
      <c r="J8" s="116"/>
      <c r="K8" s="115"/>
      <c r="L8" s="56">
        <f t="shared" si="1"/>
      </c>
      <c r="M8" s="57">
        <f>IF(OR($G8="",I8=""),"",IF(AND($G8&gt;0,I8&gt;0),I8/$T8,'Set-up'!$C$4/$T8))</f>
      </c>
      <c r="N8" s="57">
        <f>IF(OR($G8="",J8=""),"",IF(AND($G8&gt;0,J8&gt;0),J8/$T8,'Set-up'!$C$4/$T8))</f>
      </c>
      <c r="O8" s="58">
        <f>IF(OR(G8="",K8=""),"",IF(K8&gt;0,K8/T8,'Set-up'!$C$4/T8))</f>
      </c>
      <c r="P8" s="59"/>
      <c r="Q8" s="40">
        <v>4</v>
      </c>
      <c r="T8" s="61">
        <f t="shared" si="2"/>
        <v>0</v>
      </c>
      <c r="U8" s="44">
        <v>5</v>
      </c>
      <c r="V8" s="44"/>
      <c r="W8" s="44">
        <v>141</v>
      </c>
      <c r="X8" s="44">
        <v>0.2</v>
      </c>
      <c r="Y8" s="45" t="str">
        <f>TEXT(1/(X8/60)/60&amp;" m",)</f>
        <v>5 m</v>
      </c>
      <c r="AB8" s="112">
        <f t="shared" si="3"/>
      </c>
    </row>
    <row r="9" spans="1:28" ht="12.75" customHeight="1">
      <c r="A9" s="107">
        <f t="shared" si="4"/>
      </c>
      <c r="B9" s="108">
        <f t="shared" si="4"/>
      </c>
      <c r="C9" s="109"/>
      <c r="D9" s="110"/>
      <c r="E9" s="110"/>
      <c r="F9" s="111">
        <v>6</v>
      </c>
      <c r="G9" s="122"/>
      <c r="H9" s="141" t="str">
        <f t="shared" si="0"/>
        <v>0:00:00</v>
      </c>
      <c r="I9" s="116"/>
      <c r="J9" s="116"/>
      <c r="K9" s="115"/>
      <c r="L9" s="56">
        <f t="shared" si="1"/>
      </c>
      <c r="M9" s="57">
        <f>IF(OR($G9="",I9=""),"",IF(AND($G9&gt;0,I9&gt;0),I9/$T9,'Set-up'!$C$4/$T9))</f>
      </c>
      <c r="N9" s="57">
        <f>IF(OR($G9="",J9=""),"",IF(AND($G9&gt;0,J9&gt;0),J9/$T9,'Set-up'!$C$4/$T9))</f>
      </c>
      <c r="O9" s="58">
        <f>IF(OR(G9="",K9=""),"",IF(K9&gt;0,K9/T9,'Set-up'!$C$4/T9))</f>
      </c>
      <c r="P9" s="59"/>
      <c r="Q9" s="40">
        <v>5</v>
      </c>
      <c r="T9" s="61">
        <f t="shared" si="2"/>
        <v>0</v>
      </c>
      <c r="U9" s="44">
        <v>6</v>
      </c>
      <c r="V9" s="44"/>
      <c r="W9" s="44">
        <v>141</v>
      </c>
      <c r="X9" s="44">
        <v>0.1</v>
      </c>
      <c r="Y9" s="45" t="str">
        <f>TEXT(1/(X9/60)/60&amp;" m",)</f>
        <v>10 m</v>
      </c>
      <c r="AB9" s="112">
        <f t="shared" si="3"/>
      </c>
    </row>
    <row r="10" spans="1:28" ht="12.75" customHeight="1">
      <c r="A10" s="107">
        <f t="shared" si="4"/>
      </c>
      <c r="B10" s="108">
        <f t="shared" si="4"/>
      </c>
      <c r="C10" s="109"/>
      <c r="D10" s="110"/>
      <c r="E10" s="110"/>
      <c r="F10" s="111">
        <v>7</v>
      </c>
      <c r="G10" s="122"/>
      <c r="H10" s="141" t="str">
        <f t="shared" si="0"/>
        <v>0:00:00</v>
      </c>
      <c r="I10" s="116"/>
      <c r="J10" s="116"/>
      <c r="K10" s="115"/>
      <c r="L10" s="56">
        <f t="shared" si="1"/>
      </c>
      <c r="M10" s="57">
        <f>IF(OR($G10="",I10=""),"",IF(AND($G10&gt;0,I10&gt;0),I10/$T10,'Set-up'!$C$4/$T10))</f>
      </c>
      <c r="N10" s="57">
        <f>IF(OR($G10="",J10=""),"",IF(AND($G10&gt;0,J10&gt;0),J10/$T10,'Set-up'!$C$4/$T10))</f>
      </c>
      <c r="O10" s="58">
        <f>IF(OR(G10="",K10=""),"",IF(K10&gt;0,K10/T10,'Set-up'!$C$4/T10))</f>
      </c>
      <c r="P10" s="59"/>
      <c r="Q10" s="40">
        <v>6</v>
      </c>
      <c r="S10" s="60"/>
      <c r="T10" s="61">
        <f t="shared" si="2"/>
        <v>0</v>
      </c>
      <c r="U10" s="44">
        <v>7</v>
      </c>
      <c r="V10" s="44"/>
      <c r="W10" s="44">
        <v>141</v>
      </c>
      <c r="X10" s="62"/>
      <c r="Y10" s="45"/>
      <c r="AB10" s="112">
        <f t="shared" si="3"/>
      </c>
    </row>
    <row r="11" spans="1:28" ht="12.75" customHeight="1">
      <c r="A11" s="107">
        <f t="shared" si="4"/>
      </c>
      <c r="B11" s="108">
        <f t="shared" si="4"/>
      </c>
      <c r="C11" s="109"/>
      <c r="D11" s="110"/>
      <c r="E11" s="110"/>
      <c r="F11" s="111">
        <v>8</v>
      </c>
      <c r="G11" s="122"/>
      <c r="H11" s="141" t="str">
        <f t="shared" si="0"/>
        <v>0:00:00</v>
      </c>
      <c r="I11" s="116"/>
      <c r="J11" s="116"/>
      <c r="K11" s="115"/>
      <c r="L11" s="56">
        <f t="shared" si="1"/>
      </c>
      <c r="M11" s="57">
        <f>IF(OR($G11="",I11=""),"",IF(AND($G11&gt;0,I11&gt;0),I11/$T11,'Set-up'!$C$4/$T11))</f>
      </c>
      <c r="N11" s="57">
        <f>IF(OR($G11="",J11=""),"",IF(AND($G11&gt;0,J11&gt;0),J11/$T11,'Set-up'!$C$4/$T11))</f>
      </c>
      <c r="O11" s="58">
        <f>IF(OR(G11="",K11=""),"",IF(K11&gt;0,K11/T11,'Set-up'!$C$4/T11))</f>
      </c>
      <c r="P11" s="59"/>
      <c r="Q11" s="40">
        <v>7</v>
      </c>
      <c r="S11" s="63"/>
      <c r="T11" s="61">
        <f t="shared" si="2"/>
        <v>0</v>
      </c>
      <c r="U11" s="44">
        <v>8</v>
      </c>
      <c r="V11" s="44"/>
      <c r="W11" s="44">
        <v>141</v>
      </c>
      <c r="X11" s="62"/>
      <c r="Y11" s="64"/>
      <c r="AB11" s="112">
        <f t="shared" si="3"/>
      </c>
    </row>
    <row r="12" spans="1:28" ht="12.75" customHeight="1">
      <c r="A12" s="107">
        <f t="shared" si="4"/>
      </c>
      <c r="B12" s="108">
        <f t="shared" si="4"/>
      </c>
      <c r="C12" s="109"/>
      <c r="D12" s="110"/>
      <c r="E12" s="110"/>
      <c r="F12" s="111">
        <v>9</v>
      </c>
      <c r="G12" s="122"/>
      <c r="H12" s="141" t="str">
        <f t="shared" si="0"/>
        <v>0:00:00</v>
      </c>
      <c r="I12" s="116"/>
      <c r="J12" s="116"/>
      <c r="K12" s="115"/>
      <c r="L12" s="56">
        <f t="shared" si="1"/>
      </c>
      <c r="M12" s="57">
        <f>IF(OR($G12="",I12=""),"",IF(AND($G12&gt;0,I12&gt;0),I12/$T12,'Set-up'!$C$4/$T12))</f>
      </c>
      <c r="N12" s="57">
        <f>IF(OR($G12="",J12=""),"",IF(AND($G12&gt;0,J12&gt;0),J12/$T12,'Set-up'!$C$4/$T12))</f>
      </c>
      <c r="O12" s="58">
        <f>IF(OR(G12="",K12=""),"",IF(K12&gt;0,K12/T12,'Set-up'!$C$4/T12))</f>
      </c>
      <c r="P12" s="59"/>
      <c r="Q12" s="40">
        <v>8</v>
      </c>
      <c r="S12" s="63"/>
      <c r="T12" s="61">
        <f t="shared" si="2"/>
        <v>0</v>
      </c>
      <c r="U12" s="44">
        <v>9</v>
      </c>
      <c r="V12" s="44"/>
      <c r="W12" s="44">
        <v>141</v>
      </c>
      <c r="X12" s="62"/>
      <c r="Y12" s="64"/>
      <c r="AB12" s="112">
        <f t="shared" si="3"/>
      </c>
    </row>
    <row r="13" spans="1:28" ht="12.75" customHeight="1">
      <c r="A13" s="107">
        <f t="shared" si="4"/>
      </c>
      <c r="B13" s="108">
        <f t="shared" si="4"/>
      </c>
      <c r="C13" s="109"/>
      <c r="D13" s="110"/>
      <c r="E13" s="110"/>
      <c r="F13" s="111">
        <v>10</v>
      </c>
      <c r="G13" s="151"/>
      <c r="H13" s="141" t="str">
        <f t="shared" si="0"/>
        <v>0:00:00</v>
      </c>
      <c r="I13" s="116"/>
      <c r="J13" s="116"/>
      <c r="K13" s="117"/>
      <c r="L13" s="56">
        <f t="shared" si="1"/>
      </c>
      <c r="M13" s="57">
        <f>IF(OR($G13="",I13=""),"",IF(AND($G13&gt;0,I13&gt;0),I13/$T13,'Set-up'!$C$4/$T13))</f>
      </c>
      <c r="N13" s="57">
        <f>IF(OR($G13="",J13=""),"",IF(AND($G13&gt;0,J13&gt;0),J13/$T13,'Set-up'!$C$4/$T13))</f>
      </c>
      <c r="O13" s="58">
        <f>IF(OR(G13="",K13=""),"",IF(K13&gt;0,K13/T13,'Set-up'!$C$4/T13))</f>
      </c>
      <c r="P13" s="59"/>
      <c r="Q13" s="40">
        <v>9</v>
      </c>
      <c r="S13" s="63"/>
      <c r="T13" s="61">
        <f t="shared" si="2"/>
        <v>0</v>
      </c>
      <c r="U13" s="44">
        <v>10</v>
      </c>
      <c r="V13" s="44"/>
      <c r="W13" s="44">
        <v>141</v>
      </c>
      <c r="X13" s="62"/>
      <c r="Y13" s="64"/>
      <c r="AB13" s="112">
        <f t="shared" si="3"/>
      </c>
    </row>
    <row r="14" spans="1:28" ht="12.75" customHeight="1">
      <c r="A14" s="107">
        <f aca="true" t="shared" si="5" ref="A14:A23">IF($B$14&gt;1,$B$14,"")</f>
      </c>
      <c r="B14" s="104"/>
      <c r="C14" s="105"/>
      <c r="D14" s="106"/>
      <c r="E14" s="106"/>
      <c r="F14" s="55">
        <v>1</v>
      </c>
      <c r="G14" s="122"/>
      <c r="H14" s="141" t="str">
        <f t="shared" si="0"/>
        <v>0:00:00</v>
      </c>
      <c r="I14" s="114"/>
      <c r="J14" s="114"/>
      <c r="K14" s="115"/>
      <c r="L14" s="56">
        <f t="shared" si="1"/>
      </c>
      <c r="M14" s="57">
        <f>IF(OR($G14="",I14=""),"",IF(AND($G14&gt;0,I14&gt;0),I14/$T14,'Set-up'!$C$4/$T14))</f>
      </c>
      <c r="N14" s="57">
        <f>IF(OR($G14="",J14=""),"",IF(AND($G14&gt;0,J14&gt;0),J14/$T14,'Set-up'!$C$4/$T14))</f>
      </c>
      <c r="O14" s="58">
        <f>IF(OR(G14="",K14=""),"",IF(K14&gt;0,K14/T14,'Set-up'!$C$4/T14))</f>
      </c>
      <c r="P14" s="59"/>
      <c r="Q14" s="40">
        <v>10</v>
      </c>
      <c r="R14" s="40">
        <v>3000</v>
      </c>
      <c r="S14" s="60">
        <f>B14</f>
        <v>0</v>
      </c>
      <c r="T14" s="61">
        <f t="shared" si="2"/>
        <v>0</v>
      </c>
      <c r="U14" s="44">
        <v>11</v>
      </c>
      <c r="V14" s="44">
        <v>2187</v>
      </c>
      <c r="W14" s="44">
        <v>141</v>
      </c>
      <c r="X14" s="62"/>
      <c r="Y14" s="64"/>
      <c r="Z14" s="40">
        <v>1620</v>
      </c>
      <c r="AA14" s="39">
        <v>1200</v>
      </c>
      <c r="AB14" s="112">
        <f t="shared" si="3"/>
      </c>
    </row>
    <row r="15" spans="1:28" ht="12.75" customHeight="1">
      <c r="A15" s="107">
        <f t="shared" si="5"/>
      </c>
      <c r="B15" s="108">
        <f aca="true" t="shared" si="6" ref="B15:B23">IF($B$14&gt;1,$B$14,"")</f>
      </c>
      <c r="C15" s="109"/>
      <c r="D15" s="110"/>
      <c r="E15" s="110"/>
      <c r="F15" s="111">
        <v>2</v>
      </c>
      <c r="G15" s="122"/>
      <c r="H15" s="141" t="str">
        <f t="shared" si="0"/>
        <v>0:00:00</v>
      </c>
      <c r="I15" s="116"/>
      <c r="J15" s="116"/>
      <c r="K15" s="115"/>
      <c r="L15" s="56">
        <f t="shared" si="1"/>
      </c>
      <c r="M15" s="57">
        <f>IF(OR($G15="",I15=""),"",IF(AND($G15&gt;0,I15&gt;0),I15/$T15,'Set-up'!$C$4/$T15))</f>
      </c>
      <c r="N15" s="57">
        <f>IF(OR($G15="",J15=""),"",IF(AND($G15&gt;0,J15&gt;0),J15/$T15,'Set-up'!$C$4/$T15))</f>
      </c>
      <c r="O15" s="58">
        <f>IF(OR(G15="",K15=""),"",IF(K15&gt;0,K15/T15,'Set-up'!$C$4/T15))</f>
      </c>
      <c r="P15" s="59"/>
      <c r="Q15" s="40">
        <v>11</v>
      </c>
      <c r="T15" s="61">
        <f t="shared" si="2"/>
        <v>0</v>
      </c>
      <c r="U15" s="44">
        <v>12</v>
      </c>
      <c r="V15" s="44"/>
      <c r="W15" s="44">
        <v>141</v>
      </c>
      <c r="X15" s="62"/>
      <c r="Y15" s="64"/>
      <c r="AB15" s="112">
        <f t="shared" si="3"/>
      </c>
    </row>
    <row r="16" spans="1:28" ht="12.75" customHeight="1">
      <c r="A16" s="107">
        <f t="shared" si="5"/>
      </c>
      <c r="B16" s="108">
        <f t="shared" si="6"/>
      </c>
      <c r="C16" s="109"/>
      <c r="D16" s="110"/>
      <c r="E16" s="110"/>
      <c r="F16" s="111">
        <v>3</v>
      </c>
      <c r="G16" s="122"/>
      <c r="H16" s="141" t="str">
        <f t="shared" si="0"/>
        <v>0:00:00</v>
      </c>
      <c r="I16" s="116"/>
      <c r="J16" s="116"/>
      <c r="K16" s="115"/>
      <c r="L16" s="56">
        <f t="shared" si="1"/>
      </c>
      <c r="M16" s="57">
        <f>IF(OR($G16="",I16=""),"",IF(AND($G16&gt;0,I16&gt;0),I16/$T16,'Set-up'!$C$4/$T16))</f>
      </c>
      <c r="N16" s="57">
        <f>IF(OR($G16="",J16=""),"",IF(AND($G16&gt;0,J16&gt;0),J16/$T16,'Set-up'!$C$4/$T16))</f>
      </c>
      <c r="O16" s="58">
        <f>IF(OR(G16="",K16=""),"",IF(K16&gt;0,K16/T16,'Set-up'!$C$4/T16))</f>
      </c>
      <c r="P16" s="59"/>
      <c r="Q16" s="40">
        <v>12</v>
      </c>
      <c r="T16" s="61">
        <f t="shared" si="2"/>
        <v>0</v>
      </c>
      <c r="U16" s="44">
        <v>13</v>
      </c>
      <c r="V16" s="44"/>
      <c r="W16" s="44">
        <v>141</v>
      </c>
      <c r="X16" s="62"/>
      <c r="Y16" s="64"/>
      <c r="AB16" s="112">
        <f t="shared" si="3"/>
      </c>
    </row>
    <row r="17" spans="1:28" ht="12.75" customHeight="1">
      <c r="A17" s="107">
        <f t="shared" si="5"/>
      </c>
      <c r="B17" s="108">
        <f t="shared" si="6"/>
      </c>
      <c r="C17" s="109"/>
      <c r="D17" s="110"/>
      <c r="E17" s="110"/>
      <c r="F17" s="111">
        <v>4</v>
      </c>
      <c r="G17" s="122"/>
      <c r="H17" s="141" t="str">
        <f t="shared" si="0"/>
        <v>0:00:00</v>
      </c>
      <c r="I17" s="116"/>
      <c r="J17" s="116"/>
      <c r="K17" s="115"/>
      <c r="L17" s="56">
        <f t="shared" si="1"/>
      </c>
      <c r="M17" s="57">
        <f>IF(OR($G17="",I17=""),"",IF(AND($G17&gt;0,I17&gt;0),I17/$T17,'Set-up'!$C$4/$T17))</f>
      </c>
      <c r="N17" s="57">
        <f>IF(OR($G17="",J17=""),"",IF(AND($G17&gt;0,J17&gt;0),J17/$T17,'Set-up'!$C$4/$T17))</f>
      </c>
      <c r="O17" s="58">
        <f>IF(OR(G17="",K17=""),"",IF(K17&gt;0,K17/T17,'Set-up'!$C$4/T17))</f>
      </c>
      <c r="P17" s="59"/>
      <c r="Q17" s="40">
        <v>13</v>
      </c>
      <c r="T17" s="61">
        <f t="shared" si="2"/>
        <v>0</v>
      </c>
      <c r="U17" s="44">
        <v>14</v>
      </c>
      <c r="V17" s="44"/>
      <c r="W17" s="44"/>
      <c r="X17" s="44"/>
      <c r="Y17" s="64"/>
      <c r="AB17" s="112">
        <f t="shared" si="3"/>
      </c>
    </row>
    <row r="18" spans="1:28" ht="12.75" customHeight="1">
      <c r="A18" s="107">
        <f t="shared" si="5"/>
      </c>
      <c r="B18" s="108">
        <f t="shared" si="6"/>
      </c>
      <c r="C18" s="109"/>
      <c r="D18" s="110"/>
      <c r="E18" s="110"/>
      <c r="F18" s="111">
        <v>5</v>
      </c>
      <c r="G18" s="122"/>
      <c r="H18" s="141" t="str">
        <f t="shared" si="0"/>
        <v>0:00:00</v>
      </c>
      <c r="I18" s="116"/>
      <c r="J18" s="116"/>
      <c r="K18" s="115"/>
      <c r="L18" s="56">
        <f t="shared" si="1"/>
      </c>
      <c r="M18" s="57">
        <f>IF(OR($G18="",I18=""),"",IF(AND($G18&gt;0,I18&gt;0),I18/$T18,'Set-up'!$C$4/$T18))</f>
      </c>
      <c r="N18" s="57">
        <f>IF(OR($G18="",J18=""),"",IF(AND($G18&gt;0,J18&gt;0),J18/$T18,'Set-up'!$C$4/$T18))</f>
      </c>
      <c r="O18" s="58">
        <f>IF(OR(G18="",K18=""),"",IF(K18&gt;0,K18/T18,'Set-up'!$C$4/T18))</f>
      </c>
      <c r="P18" s="59"/>
      <c r="Q18" s="40">
        <v>14</v>
      </c>
      <c r="T18" s="61">
        <f t="shared" si="2"/>
        <v>0</v>
      </c>
      <c r="U18" s="44">
        <v>15</v>
      </c>
      <c r="V18" s="44"/>
      <c r="W18" s="44">
        <v>0</v>
      </c>
      <c r="X18" s="44"/>
      <c r="Y18" s="64"/>
      <c r="AB18" s="112">
        <f t="shared" si="3"/>
      </c>
    </row>
    <row r="19" spans="1:28" ht="12.75" customHeight="1">
      <c r="A19" s="107">
        <f t="shared" si="5"/>
      </c>
      <c r="B19" s="108">
        <f t="shared" si="6"/>
      </c>
      <c r="C19" s="109"/>
      <c r="D19" s="110"/>
      <c r="E19" s="110"/>
      <c r="F19" s="111">
        <v>6</v>
      </c>
      <c r="G19" s="122"/>
      <c r="H19" s="141" t="str">
        <f t="shared" si="0"/>
        <v>0:00:00</v>
      </c>
      <c r="I19" s="116"/>
      <c r="J19" s="116"/>
      <c r="K19" s="115"/>
      <c r="L19" s="56">
        <f t="shared" si="1"/>
      </c>
      <c r="M19" s="57">
        <f>IF(OR($G19="",I19=""),"",IF(AND($G19&gt;0,I19&gt;0),I19/$T19,'Set-up'!$C$4/$T19))</f>
      </c>
      <c r="N19" s="57">
        <f>IF(OR($G19="",J19=""),"",IF(AND($G19&gt;0,J19&gt;0),J19/$T19,'Set-up'!$C$4/$T19))</f>
      </c>
      <c r="O19" s="58">
        <f>IF(OR(G19="",K19=""),"",IF(K19&gt;0,K19/T19,'Set-up'!$C$4/T19))</f>
      </c>
      <c r="P19" s="59"/>
      <c r="Q19" s="40">
        <v>15</v>
      </c>
      <c r="T19" s="61">
        <f t="shared" si="2"/>
        <v>0</v>
      </c>
      <c r="U19" s="44">
        <v>16</v>
      </c>
      <c r="V19" s="44"/>
      <c r="W19" s="44">
        <v>0</v>
      </c>
      <c r="X19" s="44"/>
      <c r="Y19" s="44"/>
      <c r="AB19" s="112">
        <f t="shared" si="3"/>
      </c>
    </row>
    <row r="20" spans="1:28" ht="12.75" customHeight="1">
      <c r="A20" s="107">
        <f t="shared" si="5"/>
      </c>
      <c r="B20" s="108">
        <f t="shared" si="6"/>
      </c>
      <c r="C20" s="109"/>
      <c r="D20" s="110"/>
      <c r="E20" s="110"/>
      <c r="F20" s="111">
        <v>7</v>
      </c>
      <c r="G20" s="122"/>
      <c r="H20" s="141" t="str">
        <f t="shared" si="0"/>
        <v>0:00:00</v>
      </c>
      <c r="I20" s="116"/>
      <c r="J20" s="116"/>
      <c r="K20" s="115"/>
      <c r="L20" s="56">
        <f t="shared" si="1"/>
      </c>
      <c r="M20" s="57">
        <f>IF(OR($G20="",I20=""),"",IF(AND($G20&gt;0,I20&gt;0),I20/$T20,'Set-up'!$C$4/$T20))</f>
      </c>
      <c r="N20" s="57">
        <f>IF(OR($G20="",J20=""),"",IF(AND($G20&gt;0,J20&gt;0),J20/$T20,'Set-up'!$C$4/$T20))</f>
      </c>
      <c r="O20" s="58">
        <f>IF(OR(G20="",K20=""),"",IF(K20&gt;0,K20/T20,'Set-up'!$C$4/T20))</f>
      </c>
      <c r="P20" s="59"/>
      <c r="Q20" s="40">
        <v>16</v>
      </c>
      <c r="S20" s="60"/>
      <c r="T20" s="61">
        <f t="shared" si="2"/>
        <v>0</v>
      </c>
      <c r="U20" s="44">
        <v>17</v>
      </c>
      <c r="V20" s="44"/>
      <c r="W20" s="44">
        <v>0</v>
      </c>
      <c r="X20" s="44">
        <v>0.5</v>
      </c>
      <c r="Y20" s="44"/>
      <c r="AB20" s="112">
        <f t="shared" si="3"/>
      </c>
    </row>
    <row r="21" spans="1:28" ht="12.75" customHeight="1">
      <c r="A21" s="107">
        <f t="shared" si="5"/>
      </c>
      <c r="B21" s="108">
        <f t="shared" si="6"/>
      </c>
      <c r="C21" s="109"/>
      <c r="D21" s="110"/>
      <c r="E21" s="110"/>
      <c r="F21" s="111">
        <v>8</v>
      </c>
      <c r="G21" s="122"/>
      <c r="H21" s="141" t="str">
        <f t="shared" si="0"/>
        <v>0:00:00</v>
      </c>
      <c r="I21" s="116"/>
      <c r="J21" s="116"/>
      <c r="K21" s="115"/>
      <c r="L21" s="56">
        <f t="shared" si="1"/>
      </c>
      <c r="M21" s="57">
        <f>IF(OR($G21="",I21=""),"",IF(AND($G21&gt;0,I21&gt;0),I21/$T21,'Set-up'!$C$4/$T21))</f>
      </c>
      <c r="N21" s="57">
        <f>IF(OR($G21="",J21=""),"",IF(AND($G21&gt;0,J21&gt;0),J21/$T21,'Set-up'!$C$4/$T21))</f>
      </c>
      <c r="O21" s="58">
        <f>IF(OR(G21="",K21=""),"",IF(K21&gt;0,K21/T21,'Set-up'!$C$4/T21))</f>
      </c>
      <c r="P21" s="59"/>
      <c r="Q21" s="40">
        <v>17</v>
      </c>
      <c r="S21" s="63"/>
      <c r="T21" s="61">
        <f t="shared" si="2"/>
        <v>0</v>
      </c>
      <c r="U21" s="44">
        <v>18</v>
      </c>
      <c r="V21" s="44"/>
      <c r="W21" s="44">
        <v>0</v>
      </c>
      <c r="X21" s="44">
        <v>5</v>
      </c>
      <c r="Y21" s="44"/>
      <c r="AB21" s="112">
        <f t="shared" si="3"/>
      </c>
    </row>
    <row r="22" spans="1:28" ht="12.75" customHeight="1">
      <c r="A22" s="107">
        <f t="shared" si="5"/>
      </c>
      <c r="B22" s="108">
        <f t="shared" si="6"/>
      </c>
      <c r="C22" s="109"/>
      <c r="D22" s="110"/>
      <c r="E22" s="110"/>
      <c r="F22" s="111">
        <v>9</v>
      </c>
      <c r="G22" s="122"/>
      <c r="H22" s="141" t="str">
        <f t="shared" si="0"/>
        <v>0:00:00</v>
      </c>
      <c r="I22" s="116"/>
      <c r="J22" s="116"/>
      <c r="K22" s="115"/>
      <c r="L22" s="56">
        <f t="shared" si="1"/>
      </c>
      <c r="M22" s="57">
        <f>IF(OR($G22="",I22=""),"",IF(AND($G22&gt;0,I22&gt;0),I22/$T22,'Set-up'!$C$4/$T22))</f>
      </c>
      <c r="N22" s="57">
        <f>IF(OR($G22="",J22=""),"",IF(AND($G22&gt;0,J22&gt;0),J22/$T22,'Set-up'!$C$4/$T22))</f>
      </c>
      <c r="O22" s="58">
        <f>IF(OR(G22="",K22=""),"",IF(K22&gt;0,K22/T22,'Set-up'!$C$4/T22))</f>
      </c>
      <c r="P22" s="59"/>
      <c r="Q22" s="40">
        <v>18</v>
      </c>
      <c r="S22" s="63"/>
      <c r="T22" s="61">
        <f t="shared" si="2"/>
        <v>0</v>
      </c>
      <c r="U22" s="44">
        <v>19</v>
      </c>
      <c r="V22" s="44"/>
      <c r="W22" s="44">
        <v>0</v>
      </c>
      <c r="X22" s="44">
        <v>50</v>
      </c>
      <c r="Y22" s="44"/>
      <c r="AB22" s="112">
        <f t="shared" si="3"/>
      </c>
    </row>
    <row r="23" spans="1:28" ht="12.75" customHeight="1">
      <c r="A23" s="107">
        <f t="shared" si="5"/>
      </c>
      <c r="B23" s="108">
        <f t="shared" si="6"/>
      </c>
      <c r="C23" s="109"/>
      <c r="D23" s="110"/>
      <c r="E23" s="110"/>
      <c r="F23" s="111">
        <v>10</v>
      </c>
      <c r="G23" s="151"/>
      <c r="H23" s="141" t="str">
        <f t="shared" si="0"/>
        <v>0:00:00</v>
      </c>
      <c r="I23" s="116"/>
      <c r="J23" s="116"/>
      <c r="K23" s="117"/>
      <c r="L23" s="56">
        <f t="shared" si="1"/>
      </c>
      <c r="M23" s="57">
        <f>IF(OR($G23="",I23=""),"",IF(AND($G23&gt;0,I23&gt;0),I23/$T23,'Set-up'!$C$4/$T23))</f>
      </c>
      <c r="N23" s="57">
        <f>IF(OR($G23="",J23=""),"",IF(AND($G23&gt;0,J23&gt;0),J23/$T23,'Set-up'!$C$4/$T23))</f>
      </c>
      <c r="O23" s="58">
        <f>IF(OR(G23="",K23=""),"",IF(K23&gt;0,K23/T23,'Set-up'!$C$4/T23))</f>
      </c>
      <c r="P23" s="59"/>
      <c r="Q23" s="40">
        <v>19</v>
      </c>
      <c r="S23" s="63"/>
      <c r="T23" s="61">
        <f t="shared" si="2"/>
        <v>0</v>
      </c>
      <c r="U23" s="44">
        <v>20</v>
      </c>
      <c r="V23" s="44"/>
      <c r="W23" s="44">
        <v>0</v>
      </c>
      <c r="X23" s="44">
        <v>500</v>
      </c>
      <c r="Y23" s="44"/>
      <c r="AB23" s="112">
        <f t="shared" si="3"/>
      </c>
    </row>
    <row r="24" spans="1:28" ht="12.75" customHeight="1">
      <c r="A24" s="107">
        <f aca="true" t="shared" si="7" ref="A24:A33">IF($B$24&gt;1,$B$24,"")</f>
      </c>
      <c r="B24" s="104"/>
      <c r="C24" s="105"/>
      <c r="D24" s="106"/>
      <c r="E24" s="106"/>
      <c r="F24" s="55">
        <v>1</v>
      </c>
      <c r="G24" s="122"/>
      <c r="H24" s="141" t="str">
        <f t="shared" si="0"/>
        <v>0:00:00</v>
      </c>
      <c r="I24" s="114"/>
      <c r="J24" s="114"/>
      <c r="K24" s="117"/>
      <c r="L24" s="56">
        <f t="shared" si="1"/>
      </c>
      <c r="M24" s="57">
        <f>IF(OR($G24="",I24=""),"",IF(AND($G24&gt;0,I24&gt;0),I24/$T24,'Set-up'!$C$4/$T24))</f>
      </c>
      <c r="N24" s="57">
        <f>IF(OR($G24="",J24=""),"",IF(AND($G24&gt;0,J24&gt;0),J24/$T24,'Set-up'!$C$4/$T24))</f>
      </c>
      <c r="O24" s="58">
        <f>IF(OR(G24="",K24=""),"",IF(K24&gt;0,K24/T24,'Set-up'!$C$4/T24))</f>
      </c>
      <c r="P24" s="59"/>
      <c r="Q24" s="40">
        <v>20</v>
      </c>
      <c r="R24" s="40">
        <v>3000</v>
      </c>
      <c r="S24" s="60">
        <f>B24</f>
        <v>0</v>
      </c>
      <c r="T24" s="61">
        <f t="shared" si="2"/>
        <v>0</v>
      </c>
      <c r="U24" s="44">
        <v>21</v>
      </c>
      <c r="V24" s="44">
        <v>2187</v>
      </c>
      <c r="W24" s="66"/>
      <c r="X24" s="61"/>
      <c r="Y24" s="61"/>
      <c r="Z24" s="40">
        <v>1620</v>
      </c>
      <c r="AA24" s="39">
        <v>1200</v>
      </c>
      <c r="AB24" s="112">
        <f t="shared" si="3"/>
      </c>
    </row>
    <row r="25" spans="1:28" ht="12.75" customHeight="1">
      <c r="A25" s="107">
        <f t="shared" si="7"/>
      </c>
      <c r="B25" s="108">
        <f aca="true" t="shared" si="8" ref="B25:B33">IF($B$24&gt;1,$B$24,"")</f>
      </c>
      <c r="C25" s="109"/>
      <c r="D25" s="110"/>
      <c r="E25" s="110"/>
      <c r="F25" s="55">
        <v>2</v>
      </c>
      <c r="G25" s="122"/>
      <c r="H25" s="141" t="str">
        <f t="shared" si="0"/>
        <v>0:00:00</v>
      </c>
      <c r="I25" s="116"/>
      <c r="J25" s="116"/>
      <c r="K25" s="117"/>
      <c r="L25" s="56">
        <f t="shared" si="1"/>
      </c>
      <c r="M25" s="57">
        <f>IF(OR($G25="",I25=""),"",IF(AND($G25&gt;0,I25&gt;0),I25/$T25,'Set-up'!$C$4/$T25))</f>
      </c>
      <c r="N25" s="57">
        <f>IF(OR($G25="",J25=""),"",IF(AND($G25&gt;0,J25&gt;0),J25/$T25,'Set-up'!$C$4/$T25))</f>
      </c>
      <c r="O25" s="58">
        <f>IF(OR(G25="",K25=""),"",IF(K25&gt;0,K25/T25,'Set-up'!$C$4/T25))</f>
      </c>
      <c r="P25" s="59"/>
      <c r="Q25" s="40">
        <v>21</v>
      </c>
      <c r="T25" s="61">
        <f t="shared" si="2"/>
        <v>0</v>
      </c>
      <c r="U25" s="44">
        <v>22</v>
      </c>
      <c r="V25" s="44"/>
      <c r="W25" s="66"/>
      <c r="X25" s="61"/>
      <c r="Y25" s="61"/>
      <c r="AB25" s="112">
        <f t="shared" si="3"/>
      </c>
    </row>
    <row r="26" spans="1:28" ht="12.75" customHeight="1">
      <c r="A26" s="107">
        <f t="shared" si="7"/>
      </c>
      <c r="B26" s="108">
        <f t="shared" si="8"/>
      </c>
      <c r="C26" s="109"/>
      <c r="D26" s="110"/>
      <c r="E26" s="110"/>
      <c r="F26" s="55">
        <v>3</v>
      </c>
      <c r="G26" s="122"/>
      <c r="H26" s="141" t="str">
        <f t="shared" si="0"/>
        <v>0:00:00</v>
      </c>
      <c r="I26" s="116"/>
      <c r="J26" s="116"/>
      <c r="K26" s="117"/>
      <c r="L26" s="56">
        <f t="shared" si="1"/>
      </c>
      <c r="M26" s="57">
        <f>IF(OR($G26="",I26=""),"",IF(AND($G26&gt;0,I26&gt;0),I26/$T26,'Set-up'!$C$4/$T26))</f>
      </c>
      <c r="N26" s="57">
        <f>IF(OR($G26="",J26=""),"",IF(AND($G26&gt;0,J26&gt;0),J26/$T26,'Set-up'!$C$4/$T26))</f>
      </c>
      <c r="O26" s="58">
        <f>IF(OR(G26="",K26=""),"",IF(K26&gt;0,K26/T26,'Set-up'!$C$4/T26))</f>
      </c>
      <c r="P26" s="59"/>
      <c r="Q26" s="40">
        <v>22</v>
      </c>
      <c r="T26" s="61">
        <f t="shared" si="2"/>
        <v>0</v>
      </c>
      <c r="U26" s="44">
        <v>23</v>
      </c>
      <c r="V26" s="44"/>
      <c r="W26" s="66"/>
      <c r="X26" s="61"/>
      <c r="Y26" s="61"/>
      <c r="AB26" s="112">
        <f t="shared" si="3"/>
      </c>
    </row>
    <row r="27" spans="1:28" ht="12.75" customHeight="1">
      <c r="A27" s="107">
        <f t="shared" si="7"/>
      </c>
      <c r="B27" s="108">
        <f t="shared" si="8"/>
      </c>
      <c r="C27" s="109"/>
      <c r="D27" s="110"/>
      <c r="E27" s="110"/>
      <c r="F27" s="55">
        <v>4</v>
      </c>
      <c r="G27" s="122"/>
      <c r="H27" s="141" t="str">
        <f t="shared" si="0"/>
        <v>0:00:00</v>
      </c>
      <c r="I27" s="116"/>
      <c r="J27" s="116"/>
      <c r="K27" s="117"/>
      <c r="L27" s="56">
        <f t="shared" si="1"/>
      </c>
      <c r="M27" s="57">
        <f>IF(OR($G27="",I27=""),"",IF(AND($G27&gt;0,I27&gt;0),I27/$T27,'Set-up'!$C$4/$T27))</f>
      </c>
      <c r="N27" s="57">
        <f>IF(OR($G27="",J27=""),"",IF(AND($G27&gt;0,J27&gt;0),J27/$T27,'Set-up'!$C$4/$T27))</f>
      </c>
      <c r="O27" s="58">
        <f>IF(OR(G27="",K27=""),"",IF(K27&gt;0,K27/T27,'Set-up'!$C$4/T27))</f>
      </c>
      <c r="P27" s="59"/>
      <c r="Q27" s="40">
        <v>23</v>
      </c>
      <c r="T27" s="61">
        <f t="shared" si="2"/>
        <v>0</v>
      </c>
      <c r="U27" s="44">
        <v>24</v>
      </c>
      <c r="V27" s="44"/>
      <c r="W27" s="67"/>
      <c r="X27" s="61"/>
      <c r="Y27" s="61"/>
      <c r="AB27" s="112">
        <f t="shared" si="3"/>
      </c>
    </row>
    <row r="28" spans="1:28" ht="12.75" customHeight="1">
      <c r="A28" s="107">
        <f t="shared" si="7"/>
      </c>
      <c r="B28" s="108">
        <f t="shared" si="8"/>
      </c>
      <c r="C28" s="109"/>
      <c r="D28" s="110"/>
      <c r="E28" s="110"/>
      <c r="F28" s="55">
        <v>5</v>
      </c>
      <c r="G28" s="122"/>
      <c r="H28" s="141" t="str">
        <f t="shared" si="0"/>
        <v>0:00:00</v>
      </c>
      <c r="I28" s="116"/>
      <c r="J28" s="116"/>
      <c r="K28" s="117"/>
      <c r="L28" s="56">
        <f t="shared" si="1"/>
      </c>
      <c r="M28" s="57">
        <f>IF(OR($G28="",I28=""),"",IF(AND($G28&gt;0,I28&gt;0),I28/$T28,'Set-up'!$C$4/$T28))</f>
      </c>
      <c r="N28" s="57">
        <f>IF(OR($G28="",J28=""),"",IF(AND($G28&gt;0,J28&gt;0),J28/$T28,'Set-up'!$C$4/$T28))</f>
      </c>
      <c r="O28" s="58">
        <f>IF(OR(G28="",K28=""),"",IF(K28&gt;0,K28/T28,'Set-up'!$C$4/T28))</f>
      </c>
      <c r="P28" s="59"/>
      <c r="Q28" s="40">
        <v>24</v>
      </c>
      <c r="T28" s="61">
        <f t="shared" si="2"/>
        <v>0</v>
      </c>
      <c r="U28" s="44">
        <v>25</v>
      </c>
      <c r="V28" s="44"/>
      <c r="W28" s="61"/>
      <c r="X28" s="61"/>
      <c r="Y28" s="61"/>
      <c r="AB28" s="112">
        <f t="shared" si="3"/>
      </c>
    </row>
    <row r="29" spans="1:28" ht="12.75" customHeight="1">
      <c r="A29" s="107">
        <f t="shared" si="7"/>
      </c>
      <c r="B29" s="108">
        <f t="shared" si="8"/>
      </c>
      <c r="C29" s="109"/>
      <c r="D29" s="110"/>
      <c r="E29" s="110"/>
      <c r="F29" s="55">
        <v>6</v>
      </c>
      <c r="G29" s="122"/>
      <c r="H29" s="141" t="str">
        <f t="shared" si="0"/>
        <v>0:00:00</v>
      </c>
      <c r="I29" s="116"/>
      <c r="J29" s="116"/>
      <c r="K29" s="117"/>
      <c r="L29" s="56">
        <f t="shared" si="1"/>
      </c>
      <c r="M29" s="57">
        <f>IF(OR($G29="",I29=""),"",IF(AND($G29&gt;0,I29&gt;0),I29/$T29,'Set-up'!$C$4/$T29))</f>
      </c>
      <c r="N29" s="57">
        <f>IF(OR($G29="",J29=""),"",IF(AND($G29&gt;0,J29&gt;0),J29/$T29,'Set-up'!$C$4/$T29))</f>
      </c>
      <c r="O29" s="58">
        <f>IF(OR(G29="",K29=""),"",IF(K29&gt;0,K29/T29,'Set-up'!$C$4/T29))</f>
      </c>
      <c r="P29" s="59"/>
      <c r="Q29" s="40">
        <v>25</v>
      </c>
      <c r="T29" s="61">
        <f t="shared" si="2"/>
        <v>0</v>
      </c>
      <c r="U29" s="44">
        <v>26</v>
      </c>
      <c r="V29" s="44"/>
      <c r="W29" s="61"/>
      <c r="X29" s="61"/>
      <c r="Y29" s="61"/>
      <c r="AB29" s="112">
        <f t="shared" si="3"/>
      </c>
    </row>
    <row r="30" spans="1:28" ht="12.75" customHeight="1">
      <c r="A30" s="107">
        <f t="shared" si="7"/>
      </c>
      <c r="B30" s="108">
        <f t="shared" si="8"/>
      </c>
      <c r="C30" s="109"/>
      <c r="D30" s="110"/>
      <c r="E30" s="110"/>
      <c r="F30" s="55">
        <v>7</v>
      </c>
      <c r="G30" s="122"/>
      <c r="H30" s="141" t="str">
        <f t="shared" si="0"/>
        <v>0:00:00</v>
      </c>
      <c r="I30" s="116"/>
      <c r="J30" s="116"/>
      <c r="K30" s="117"/>
      <c r="L30" s="56">
        <f t="shared" si="1"/>
      </c>
      <c r="M30" s="57">
        <f>IF(OR($G30="",I30=""),"",IF(AND($G30&gt;0,I30&gt;0),I30/$T30,'Set-up'!$C$4/$T30))</f>
      </c>
      <c r="N30" s="57">
        <f>IF(OR($G30="",J30=""),"",IF(AND($G30&gt;0,J30&gt;0),J30/$T30,'Set-up'!$C$4/$T30))</f>
      </c>
      <c r="O30" s="58">
        <f>IF(OR(G30="",K30=""),"",IF(K30&gt;0,K30/T30,'Set-up'!$C$4/T30))</f>
      </c>
      <c r="P30" s="59"/>
      <c r="Q30" s="40">
        <v>26</v>
      </c>
      <c r="S30" s="60"/>
      <c r="T30" s="61">
        <f t="shared" si="2"/>
        <v>0</v>
      </c>
      <c r="U30" s="44">
        <v>27</v>
      </c>
      <c r="V30" s="44"/>
      <c r="W30" s="61"/>
      <c r="X30" s="61"/>
      <c r="Y30" s="61"/>
      <c r="AB30" s="112">
        <f t="shared" si="3"/>
      </c>
    </row>
    <row r="31" spans="1:28" ht="12.75" customHeight="1">
      <c r="A31" s="107">
        <f t="shared" si="7"/>
      </c>
      <c r="B31" s="108">
        <f t="shared" si="8"/>
      </c>
      <c r="C31" s="109"/>
      <c r="D31" s="110"/>
      <c r="E31" s="110"/>
      <c r="F31" s="55">
        <v>8</v>
      </c>
      <c r="G31" s="122"/>
      <c r="H31" s="141" t="str">
        <f t="shared" si="0"/>
        <v>0:00:00</v>
      </c>
      <c r="I31" s="116"/>
      <c r="J31" s="116"/>
      <c r="K31" s="117"/>
      <c r="L31" s="56">
        <f t="shared" si="1"/>
      </c>
      <c r="M31" s="57">
        <f>IF(OR($G31="",I31=""),"",IF(AND($G31&gt;0,I31&gt;0),I31/$T31,'Set-up'!$C$4/$T31))</f>
      </c>
      <c r="N31" s="57">
        <f>IF(OR($G31="",J31=""),"",IF(AND($G31&gt;0,J31&gt;0),J31/$T31,'Set-up'!$C$4/$T31))</f>
      </c>
      <c r="O31" s="58">
        <f>IF(OR(G31="",K31=""),"",IF(K31&gt;0,K31/T31,'Set-up'!$C$4/T31))</f>
      </c>
      <c r="P31" s="59"/>
      <c r="Q31" s="40">
        <v>27</v>
      </c>
      <c r="S31" s="63"/>
      <c r="T31" s="61">
        <f t="shared" si="2"/>
        <v>0</v>
      </c>
      <c r="U31" s="44">
        <v>28</v>
      </c>
      <c r="V31" s="44"/>
      <c r="W31" s="68"/>
      <c r="X31" s="69"/>
      <c r="Y31" s="69"/>
      <c r="AB31" s="112">
        <f t="shared" si="3"/>
      </c>
    </row>
    <row r="32" spans="1:28" ht="12.75" customHeight="1">
      <c r="A32" s="107">
        <f t="shared" si="7"/>
      </c>
      <c r="B32" s="108">
        <f t="shared" si="8"/>
      </c>
      <c r="C32" s="109"/>
      <c r="D32" s="110"/>
      <c r="E32" s="110"/>
      <c r="F32" s="55">
        <v>9</v>
      </c>
      <c r="G32" s="122"/>
      <c r="H32" s="141" t="str">
        <f t="shared" si="0"/>
        <v>0:00:00</v>
      </c>
      <c r="I32" s="116"/>
      <c r="J32" s="116"/>
      <c r="K32" s="117"/>
      <c r="L32" s="56">
        <f t="shared" si="1"/>
      </c>
      <c r="M32" s="57">
        <f>IF(OR($G32="",I32=""),"",IF(AND($G32&gt;0,I32&gt;0),I32/$T32,'Set-up'!$C$4/$T32))</f>
      </c>
      <c r="N32" s="57">
        <f>IF(OR($G32="",J32=""),"",IF(AND($G32&gt;0,J32&gt;0),J32/$T32,'Set-up'!$C$4/$T32))</f>
      </c>
      <c r="O32" s="58">
        <f>IF(OR(G32="",K32=""),"",IF(K32&gt;0,K32/T32,'Set-up'!$C$4/T32))</f>
      </c>
      <c r="P32" s="59"/>
      <c r="Q32" s="40">
        <v>28</v>
      </c>
      <c r="S32" s="63"/>
      <c r="T32" s="61">
        <f t="shared" si="2"/>
        <v>0</v>
      </c>
      <c r="U32" s="44">
        <v>29</v>
      </c>
      <c r="V32" s="44"/>
      <c r="W32" s="61"/>
      <c r="X32" s="61"/>
      <c r="Y32" s="61"/>
      <c r="AB32" s="112">
        <f t="shared" si="3"/>
      </c>
    </row>
    <row r="33" spans="1:28" ht="12.75" customHeight="1">
      <c r="A33" s="107">
        <f t="shared" si="7"/>
      </c>
      <c r="B33" s="108">
        <f t="shared" si="8"/>
      </c>
      <c r="C33" s="109"/>
      <c r="D33" s="110"/>
      <c r="E33" s="110"/>
      <c r="F33" s="55">
        <v>10</v>
      </c>
      <c r="G33" s="151"/>
      <c r="H33" s="141" t="str">
        <f t="shared" si="0"/>
        <v>0:00:00</v>
      </c>
      <c r="I33" s="116"/>
      <c r="J33" s="116"/>
      <c r="K33" s="117"/>
      <c r="L33" s="56">
        <f t="shared" si="1"/>
      </c>
      <c r="M33" s="57">
        <f>IF(OR($G33="",I33=""),"",IF(AND($G33&gt;0,I33&gt;0),I33/$T33,'Set-up'!$C$4/$T33))</f>
      </c>
      <c r="N33" s="57">
        <f>IF(OR($G33="",J33=""),"",IF(AND($G33&gt;0,J33&gt;0),J33/$T33,'Set-up'!$C$4/$T33))</f>
      </c>
      <c r="O33" s="58">
        <f>IF(OR(G33="",K33=""),"",IF(K33&gt;0,K33/T33,'Set-up'!$C$4/T33))</f>
      </c>
      <c r="P33" s="59"/>
      <c r="Q33" s="40">
        <v>29</v>
      </c>
      <c r="S33" s="63"/>
      <c r="T33" s="61">
        <f t="shared" si="2"/>
        <v>0</v>
      </c>
      <c r="U33" s="44">
        <v>30</v>
      </c>
      <c r="V33" s="44"/>
      <c r="W33" s="61"/>
      <c r="X33" s="61"/>
      <c r="Y33" s="61"/>
      <c r="AB33" s="112">
        <f t="shared" si="3"/>
      </c>
    </row>
    <row r="34" spans="1:28" ht="12.75" customHeight="1">
      <c r="A34" s="107">
        <f aca="true" t="shared" si="9" ref="A34:A43">IF($B$34&gt;1,$B$34,"")</f>
      </c>
      <c r="B34" s="104"/>
      <c r="C34" s="105"/>
      <c r="D34" s="106"/>
      <c r="E34" s="106"/>
      <c r="F34" s="55">
        <v>1</v>
      </c>
      <c r="G34" s="122"/>
      <c r="H34" s="141" t="str">
        <f t="shared" si="0"/>
        <v>0:00:00</v>
      </c>
      <c r="I34" s="114"/>
      <c r="J34" s="114"/>
      <c r="K34" s="117"/>
      <c r="L34" s="56">
        <f t="shared" si="1"/>
      </c>
      <c r="M34" s="57">
        <f>IF(OR($G34="",I34=""),"",IF(AND($G34&gt;0,I34&gt;0),I34/$T34,'Set-up'!$C$4/$T34))</f>
      </c>
      <c r="N34" s="57">
        <f>IF(OR($G34="",J34=""),"",IF(AND($G34&gt;0,J34&gt;0),J34/$T34,'Set-up'!$C$4/$T34))</f>
      </c>
      <c r="O34" s="58">
        <f>IF(OR(G34="",K34=""),"",IF(K34&gt;0,K34/T34,'Set-up'!$C$4/T34))</f>
      </c>
      <c r="P34" s="59"/>
      <c r="Q34" s="40">
        <v>30</v>
      </c>
      <c r="R34" s="40">
        <v>3000</v>
      </c>
      <c r="S34" s="60">
        <f>B34</f>
        <v>0</v>
      </c>
      <c r="T34" s="61">
        <f t="shared" si="2"/>
        <v>0</v>
      </c>
      <c r="U34" s="44">
        <v>31</v>
      </c>
      <c r="V34" s="44">
        <v>2187</v>
      </c>
      <c r="W34" s="61"/>
      <c r="X34" s="61"/>
      <c r="Y34" s="61"/>
      <c r="Z34" s="40">
        <v>1620</v>
      </c>
      <c r="AA34" s="39">
        <v>1200</v>
      </c>
      <c r="AB34" s="112">
        <f t="shared" si="3"/>
      </c>
    </row>
    <row r="35" spans="1:28" ht="12.75" customHeight="1">
      <c r="A35" s="107">
        <f t="shared" si="9"/>
      </c>
      <c r="B35" s="108">
        <f aca="true" t="shared" si="10" ref="B35:B43">IF($B$34&gt;1,$B$34,"")</f>
      </c>
      <c r="C35" s="109"/>
      <c r="D35" s="110"/>
      <c r="E35" s="110"/>
      <c r="F35" s="55">
        <v>2</v>
      </c>
      <c r="G35" s="122"/>
      <c r="H35" s="141" t="str">
        <f t="shared" si="0"/>
        <v>0:00:00</v>
      </c>
      <c r="I35" s="116"/>
      <c r="J35" s="116"/>
      <c r="K35" s="117"/>
      <c r="L35" s="56">
        <f t="shared" si="1"/>
      </c>
      <c r="M35" s="57">
        <f>IF(OR($G35="",I35=""),"",IF(AND($G35&gt;0,I35&gt;0),I35/$T35,'Set-up'!$C$4/$T35))</f>
      </c>
      <c r="N35" s="57">
        <f>IF(OR($G35="",J35=""),"",IF(AND($G35&gt;0,J35&gt;0),J35/$T35,'Set-up'!$C$4/$T35))</f>
      </c>
      <c r="O35" s="58">
        <f>IF(OR(G35="",K35=""),"",IF(K35&gt;0,K35/T35,'Set-up'!$C$4/T35))</f>
      </c>
      <c r="P35" s="59"/>
      <c r="Q35" s="40">
        <v>31</v>
      </c>
      <c r="T35" s="61">
        <f t="shared" si="2"/>
        <v>0</v>
      </c>
      <c r="U35" s="44">
        <v>32</v>
      </c>
      <c r="V35" s="44"/>
      <c r="W35" s="61"/>
      <c r="X35" s="61"/>
      <c r="Y35" s="61"/>
      <c r="AB35" s="112">
        <f t="shared" si="3"/>
      </c>
    </row>
    <row r="36" spans="1:28" ht="12.75" customHeight="1">
      <c r="A36" s="107">
        <f t="shared" si="9"/>
      </c>
      <c r="B36" s="108">
        <f t="shared" si="10"/>
      </c>
      <c r="C36" s="109"/>
      <c r="D36" s="110"/>
      <c r="E36" s="110"/>
      <c r="F36" s="55">
        <v>3</v>
      </c>
      <c r="G36" s="122"/>
      <c r="H36" s="141" t="str">
        <f t="shared" si="0"/>
        <v>0:00:00</v>
      </c>
      <c r="I36" s="116"/>
      <c r="J36" s="116"/>
      <c r="K36" s="117"/>
      <c r="L36" s="56">
        <f aca="true" t="shared" si="11" ref="L36:L67">IF(G36&gt;0,1/T36,"")</f>
      </c>
      <c r="M36" s="57">
        <f>IF(OR($G36="",I36=""),"",IF(AND($G36&gt;0,I36&gt;0),I36/$T36,'Set-up'!$C$4/$T36))</f>
      </c>
      <c r="N36" s="57">
        <f>IF(OR($G36="",J36=""),"",IF(AND($G36&gt;0,J36&gt;0),J36/$T36,'Set-up'!$C$4/$T36))</f>
      </c>
      <c r="O36" s="58">
        <f>IF(OR(G36="",K36=""),"",IF(K36&gt;0,K36/T36,'Set-up'!$C$4/T36))</f>
      </c>
      <c r="P36" s="59"/>
      <c r="Q36" s="40">
        <v>32</v>
      </c>
      <c r="T36" s="61">
        <f aca="true" t="shared" si="12" ref="T36:T67">(HOUR(H36)*60)+MINUTE(H36)+SECOND(H36)/60</f>
        <v>0</v>
      </c>
      <c r="U36" s="44">
        <v>33</v>
      </c>
      <c r="V36" s="44"/>
      <c r="W36" s="61"/>
      <c r="X36" s="61"/>
      <c r="Y36" s="61"/>
      <c r="AB36" s="112">
        <f t="shared" si="3"/>
      </c>
    </row>
    <row r="37" spans="1:28" ht="12.75" customHeight="1">
      <c r="A37" s="107">
        <f t="shared" si="9"/>
      </c>
      <c r="B37" s="108">
        <f t="shared" si="10"/>
      </c>
      <c r="C37" s="109"/>
      <c r="D37" s="110"/>
      <c r="E37" s="110"/>
      <c r="F37" s="55">
        <v>4</v>
      </c>
      <c r="G37" s="122"/>
      <c r="H37" s="141" t="str">
        <f t="shared" si="0"/>
        <v>0:00:00</v>
      </c>
      <c r="I37" s="116"/>
      <c r="J37" s="116"/>
      <c r="K37" s="117"/>
      <c r="L37" s="56">
        <f t="shared" si="11"/>
      </c>
      <c r="M37" s="57">
        <f>IF(OR($G37="",I37=""),"",IF(AND($G37&gt;0,I37&gt;0),I37/$T37,'Set-up'!$C$4/$T37))</f>
      </c>
      <c r="N37" s="57">
        <f>IF(OR($G37="",J37=""),"",IF(AND($G37&gt;0,J37&gt;0),J37/$T37,'Set-up'!$C$4/$T37))</f>
      </c>
      <c r="O37" s="58">
        <f>IF(OR(G37="",K37=""),"",IF(K37&gt;0,K37/T37,'Set-up'!$C$4/T37))</f>
      </c>
      <c r="P37" s="59"/>
      <c r="Q37" s="40">
        <v>33</v>
      </c>
      <c r="T37" s="61">
        <f t="shared" si="12"/>
        <v>0</v>
      </c>
      <c r="U37" s="44">
        <v>34</v>
      </c>
      <c r="V37" s="44"/>
      <c r="W37" s="61"/>
      <c r="X37" s="61"/>
      <c r="Y37" s="61"/>
      <c r="AB37" s="112">
        <f t="shared" si="3"/>
      </c>
    </row>
    <row r="38" spans="1:28" ht="12.75" customHeight="1">
      <c r="A38" s="107">
        <f t="shared" si="9"/>
      </c>
      <c r="B38" s="108">
        <f t="shared" si="10"/>
      </c>
      <c r="C38" s="109"/>
      <c r="D38" s="110"/>
      <c r="E38" s="110"/>
      <c r="F38" s="55">
        <v>5</v>
      </c>
      <c r="G38" s="122"/>
      <c r="H38" s="141" t="str">
        <f t="shared" si="0"/>
        <v>0:00:00</v>
      </c>
      <c r="I38" s="116"/>
      <c r="J38" s="116"/>
      <c r="K38" s="117"/>
      <c r="L38" s="56">
        <f t="shared" si="11"/>
      </c>
      <c r="M38" s="57">
        <f>IF(OR($G38="",I38=""),"",IF(AND($G38&gt;0,I38&gt;0),I38/$T38,'Set-up'!$C$4/$T38))</f>
      </c>
      <c r="N38" s="57">
        <f>IF(OR($G38="",J38=""),"",IF(AND($G38&gt;0,J38&gt;0),J38/$T38,'Set-up'!$C$4/$T38))</f>
      </c>
      <c r="O38" s="58">
        <f>IF(OR(G38="",K38=""),"",IF(K38&gt;0,K38/T38,'Set-up'!$C$4/T38))</f>
      </c>
      <c r="P38" s="59"/>
      <c r="Q38" s="40">
        <v>34</v>
      </c>
      <c r="T38" s="61">
        <f t="shared" si="12"/>
        <v>0</v>
      </c>
      <c r="U38" s="44">
        <v>35</v>
      </c>
      <c r="V38" s="44"/>
      <c r="W38" s="61"/>
      <c r="X38" s="61"/>
      <c r="Y38" s="61"/>
      <c r="AB38" s="112">
        <f t="shared" si="3"/>
      </c>
    </row>
    <row r="39" spans="1:28" ht="12.75" customHeight="1">
      <c r="A39" s="107">
        <f t="shared" si="9"/>
      </c>
      <c r="B39" s="108">
        <f t="shared" si="10"/>
      </c>
      <c r="C39" s="109"/>
      <c r="D39" s="110"/>
      <c r="E39" s="110"/>
      <c r="F39" s="55">
        <v>6</v>
      </c>
      <c r="G39" s="122"/>
      <c r="H39" s="141" t="str">
        <f t="shared" si="0"/>
        <v>0:00:00</v>
      </c>
      <c r="I39" s="116"/>
      <c r="J39" s="116"/>
      <c r="K39" s="117"/>
      <c r="L39" s="56">
        <f t="shared" si="11"/>
      </c>
      <c r="M39" s="57">
        <f>IF(OR($G39="",I39=""),"",IF(AND($G39&gt;0,I39&gt;0),I39/$T39,'Set-up'!$C$4/$T39))</f>
      </c>
      <c r="N39" s="57">
        <f>IF(OR($G39="",J39=""),"",IF(AND($G39&gt;0,J39&gt;0),J39/$T39,'Set-up'!$C$4/$T39))</f>
      </c>
      <c r="O39" s="58">
        <f>IF(OR(G39="",K39=""),"",IF(K39&gt;0,K39/T39,'Set-up'!$C$4/T39))</f>
      </c>
      <c r="P39" s="59"/>
      <c r="Q39" s="40">
        <v>35</v>
      </c>
      <c r="T39" s="61">
        <f t="shared" si="12"/>
        <v>0</v>
      </c>
      <c r="U39" s="44">
        <v>36</v>
      </c>
      <c r="V39" s="44"/>
      <c r="W39" s="61"/>
      <c r="X39" s="61"/>
      <c r="Y39" s="61"/>
      <c r="AB39" s="112">
        <f t="shared" si="3"/>
      </c>
    </row>
    <row r="40" spans="1:28" ht="12.75" customHeight="1">
      <c r="A40" s="107">
        <f t="shared" si="9"/>
      </c>
      <c r="B40" s="108">
        <f t="shared" si="10"/>
      </c>
      <c r="C40" s="109"/>
      <c r="D40" s="110"/>
      <c r="E40" s="110"/>
      <c r="F40" s="55">
        <v>7</v>
      </c>
      <c r="G40" s="122"/>
      <c r="H40" s="141" t="str">
        <f t="shared" si="0"/>
        <v>0:00:00</v>
      </c>
      <c r="I40" s="116"/>
      <c r="J40" s="116"/>
      <c r="K40" s="117"/>
      <c r="L40" s="56">
        <f t="shared" si="11"/>
      </c>
      <c r="M40" s="57">
        <f>IF(OR($G40="",I40=""),"",IF(AND($G40&gt;0,I40&gt;0),I40/$T40,'Set-up'!$C$4/$T40))</f>
      </c>
      <c r="N40" s="57">
        <f>IF(OR($G40="",J40=""),"",IF(AND($G40&gt;0,J40&gt;0),J40/$T40,'Set-up'!$C$4/$T40))</f>
      </c>
      <c r="O40" s="58">
        <f>IF(OR(G40="",K40=""),"",IF(K40&gt;0,K40/T40,'Set-up'!$C$4/T40))</f>
      </c>
      <c r="P40" s="59"/>
      <c r="Q40" s="40">
        <v>36</v>
      </c>
      <c r="S40" s="60"/>
      <c r="T40" s="61">
        <f t="shared" si="12"/>
        <v>0</v>
      </c>
      <c r="U40" s="44">
        <v>37</v>
      </c>
      <c r="V40" s="44"/>
      <c r="W40" s="61"/>
      <c r="X40" s="61"/>
      <c r="Y40" s="61"/>
      <c r="AB40" s="112">
        <f t="shared" si="3"/>
      </c>
    </row>
    <row r="41" spans="1:28" ht="12.75" customHeight="1">
      <c r="A41" s="107">
        <f t="shared" si="9"/>
      </c>
      <c r="B41" s="108">
        <f t="shared" si="10"/>
      </c>
      <c r="C41" s="109"/>
      <c r="D41" s="110"/>
      <c r="E41" s="110"/>
      <c r="F41" s="55">
        <v>8</v>
      </c>
      <c r="G41" s="122"/>
      <c r="H41" s="141" t="str">
        <f t="shared" si="0"/>
        <v>0:00:00</v>
      </c>
      <c r="I41" s="116"/>
      <c r="J41" s="116"/>
      <c r="K41" s="117"/>
      <c r="L41" s="56">
        <f t="shared" si="11"/>
      </c>
      <c r="M41" s="57">
        <f>IF(OR($G41="",I41=""),"",IF(AND($G41&gt;0,I41&gt;0),I41/$T41,'Set-up'!$C$4/$T41))</f>
      </c>
      <c r="N41" s="57">
        <f>IF(OR($G41="",J41=""),"",IF(AND($G41&gt;0,J41&gt;0),J41/$T41,'Set-up'!$C$4/$T41))</f>
      </c>
      <c r="O41" s="58">
        <f>IF(OR(G41="",K41=""),"",IF(K41&gt;0,K41/T41,'Set-up'!$C$4/T41))</f>
      </c>
      <c r="P41" s="59"/>
      <c r="Q41" s="40">
        <v>37</v>
      </c>
      <c r="S41" s="63"/>
      <c r="T41" s="61">
        <f t="shared" si="12"/>
        <v>0</v>
      </c>
      <c r="U41" s="44">
        <v>38</v>
      </c>
      <c r="V41" s="44"/>
      <c r="W41" s="61"/>
      <c r="X41" s="61"/>
      <c r="Y41" s="61"/>
      <c r="AB41" s="112">
        <f t="shared" si="3"/>
      </c>
    </row>
    <row r="42" spans="1:28" ht="12.75" customHeight="1">
      <c r="A42" s="107">
        <f t="shared" si="9"/>
      </c>
      <c r="B42" s="108">
        <f t="shared" si="10"/>
      </c>
      <c r="C42" s="109"/>
      <c r="D42" s="110"/>
      <c r="E42" s="110"/>
      <c r="F42" s="55">
        <v>9</v>
      </c>
      <c r="G42" s="122"/>
      <c r="H42" s="141" t="str">
        <f t="shared" si="0"/>
        <v>0:00:00</v>
      </c>
      <c r="I42" s="116"/>
      <c r="J42" s="116"/>
      <c r="K42" s="117"/>
      <c r="L42" s="56">
        <f t="shared" si="11"/>
      </c>
      <c r="M42" s="57">
        <f>IF(OR($G42="",I42=""),"",IF(AND($G42&gt;0,I42&gt;0),I42/$T42,'Set-up'!$C$4/$T42))</f>
      </c>
      <c r="N42" s="57">
        <f>IF(OR($G42="",J42=""),"",IF(AND($G42&gt;0,J42&gt;0),J42/$T42,'Set-up'!$C$4/$T42))</f>
      </c>
      <c r="O42" s="58">
        <f>IF(OR(G42="",K42=""),"",IF(K42&gt;0,K42/T42,'Set-up'!$C$4/T42))</f>
      </c>
      <c r="P42" s="59"/>
      <c r="Q42" s="40">
        <v>38</v>
      </c>
      <c r="S42" s="63"/>
      <c r="T42" s="61">
        <f t="shared" si="12"/>
        <v>0</v>
      </c>
      <c r="U42" s="44">
        <v>39</v>
      </c>
      <c r="V42" s="44"/>
      <c r="W42" s="61"/>
      <c r="X42" s="61"/>
      <c r="Y42" s="61"/>
      <c r="AB42" s="112">
        <f t="shared" si="3"/>
      </c>
    </row>
    <row r="43" spans="1:28" ht="12.75" customHeight="1">
      <c r="A43" s="107">
        <f t="shared" si="9"/>
      </c>
      <c r="B43" s="108">
        <f t="shared" si="10"/>
      </c>
      <c r="C43" s="109"/>
      <c r="D43" s="110"/>
      <c r="E43" s="110"/>
      <c r="F43" s="55">
        <v>10</v>
      </c>
      <c r="G43" s="151"/>
      <c r="H43" s="141" t="str">
        <f t="shared" si="0"/>
        <v>0:00:00</v>
      </c>
      <c r="I43" s="116"/>
      <c r="J43" s="116"/>
      <c r="K43" s="117"/>
      <c r="L43" s="56">
        <f t="shared" si="11"/>
      </c>
      <c r="M43" s="57">
        <f>IF(OR($G43="",I43=""),"",IF(AND($G43&gt;0,I43&gt;0),I43/$T43,'Set-up'!$C$4/$T43))</f>
      </c>
      <c r="N43" s="57">
        <f>IF(OR($G43="",J43=""),"",IF(AND($G43&gt;0,J43&gt;0),J43/$T43,'Set-up'!$C$4/$T43))</f>
      </c>
      <c r="O43" s="58">
        <f>IF(OR(G43="",K43=""),"",IF(K43&gt;0,K43/T43,'Set-up'!$C$4/T43))</f>
      </c>
      <c r="P43" s="59"/>
      <c r="Q43" s="40">
        <v>39</v>
      </c>
      <c r="S43" s="63"/>
      <c r="T43" s="61">
        <f t="shared" si="12"/>
        <v>0</v>
      </c>
      <c r="U43" s="44">
        <v>40</v>
      </c>
      <c r="V43" s="44"/>
      <c r="W43" s="61"/>
      <c r="X43" s="61"/>
      <c r="Y43" s="61"/>
      <c r="AB43" s="112">
        <f t="shared" si="3"/>
      </c>
    </row>
    <row r="44" spans="1:28" ht="12.75" customHeight="1">
      <c r="A44" s="107">
        <f aca="true" t="shared" si="13" ref="A44:A53">IF($B$44&gt;1,$B$44,"")</f>
      </c>
      <c r="B44" s="104"/>
      <c r="C44" s="105"/>
      <c r="D44" s="106"/>
      <c r="E44" s="106"/>
      <c r="F44" s="55">
        <v>1</v>
      </c>
      <c r="G44" s="122"/>
      <c r="H44" s="141" t="str">
        <f t="shared" si="0"/>
        <v>0:00:00</v>
      </c>
      <c r="I44" s="118"/>
      <c r="J44" s="118"/>
      <c r="K44" s="117"/>
      <c r="L44" s="56">
        <f t="shared" si="11"/>
      </c>
      <c r="M44" s="57">
        <f>IF(OR($G44="",I44=""),"",IF(AND($G44&gt;0,I44&gt;0),I44/$T44,'Set-up'!$C$4/$T44))</f>
      </c>
      <c r="N44" s="57">
        <f>IF(OR($G44="",J44=""),"",IF(AND($G44&gt;0,J44&gt;0),J44/$T44,'Set-up'!$C$4/$T44))</f>
      </c>
      <c r="O44" s="58">
        <f>IF(OR(G44="",K44=""),"",IF(K44&gt;0,K44/T44,'Set-up'!$C$4/T44))</f>
      </c>
      <c r="P44" s="59"/>
      <c r="Q44" s="40">
        <v>40</v>
      </c>
      <c r="R44" s="40">
        <v>3000</v>
      </c>
      <c r="S44" s="60">
        <f>B44</f>
        <v>0</v>
      </c>
      <c r="T44" s="61">
        <f t="shared" si="12"/>
        <v>0</v>
      </c>
      <c r="U44" s="44">
        <v>41</v>
      </c>
      <c r="V44" s="44">
        <v>2187</v>
      </c>
      <c r="W44" s="61"/>
      <c r="X44" s="61"/>
      <c r="Y44" s="61"/>
      <c r="Z44" s="40">
        <v>1620</v>
      </c>
      <c r="AA44" s="39">
        <v>1200</v>
      </c>
      <c r="AB44" s="112">
        <f t="shared" si="3"/>
      </c>
    </row>
    <row r="45" spans="1:28" ht="12.75" customHeight="1">
      <c r="A45" s="107">
        <f t="shared" si="13"/>
      </c>
      <c r="B45" s="108">
        <f aca="true" t="shared" si="14" ref="B45:B53">IF($B$44&gt;1,$B$44,"")</f>
      </c>
      <c r="C45" s="109"/>
      <c r="D45" s="110"/>
      <c r="E45" s="110"/>
      <c r="F45" s="55">
        <v>2</v>
      </c>
      <c r="G45" s="122"/>
      <c r="H45" s="141" t="str">
        <f t="shared" si="0"/>
        <v>0:00:00</v>
      </c>
      <c r="I45" s="118"/>
      <c r="J45" s="118"/>
      <c r="K45" s="117"/>
      <c r="L45" s="56">
        <f t="shared" si="11"/>
      </c>
      <c r="M45" s="57">
        <f>IF(OR($G45="",I45=""),"",IF(AND($G45&gt;0,I45&gt;0),I45/$T45,'Set-up'!$C$4/$T45))</f>
      </c>
      <c r="N45" s="57">
        <f>IF(OR($G45="",J45=""),"",IF(AND($G45&gt;0,J45&gt;0),J45/$T45,'Set-up'!$C$4/$T45))</f>
      </c>
      <c r="O45" s="58">
        <f>IF(OR(G45="",K45=""),"",IF(K45&gt;0,K45/T45,'Set-up'!$C$4/T45))</f>
      </c>
      <c r="P45" s="59"/>
      <c r="Q45" s="40">
        <v>41</v>
      </c>
      <c r="T45" s="61">
        <f t="shared" si="12"/>
        <v>0</v>
      </c>
      <c r="U45" s="44">
        <v>42</v>
      </c>
      <c r="V45" s="44"/>
      <c r="W45" s="61"/>
      <c r="X45" s="61"/>
      <c r="Y45" s="61"/>
      <c r="AB45" s="112">
        <f t="shared" si="3"/>
      </c>
    </row>
    <row r="46" spans="1:28" ht="12.75" customHeight="1">
      <c r="A46" s="107">
        <f t="shared" si="13"/>
      </c>
      <c r="B46" s="108">
        <f t="shared" si="14"/>
      </c>
      <c r="C46" s="109"/>
      <c r="D46" s="110"/>
      <c r="E46" s="110"/>
      <c r="F46" s="55">
        <v>3</v>
      </c>
      <c r="G46" s="122"/>
      <c r="H46" s="141" t="str">
        <f t="shared" si="0"/>
        <v>0:00:00</v>
      </c>
      <c r="I46" s="118"/>
      <c r="J46" s="118"/>
      <c r="K46" s="117"/>
      <c r="L46" s="56">
        <f t="shared" si="11"/>
      </c>
      <c r="M46" s="57">
        <f>IF(OR($G46="",I46=""),"",IF(AND($G46&gt;0,I46&gt;0),I46/$T46,'Set-up'!$C$4/$T46))</f>
      </c>
      <c r="N46" s="57">
        <f>IF(OR($G46="",J46=""),"",IF(AND($G46&gt;0,J46&gt;0),J46/$T46,'Set-up'!$C$4/$T46))</f>
      </c>
      <c r="O46" s="58">
        <f>IF(OR(G46="",K46=""),"",IF(K46&gt;0,K46/T46,'Set-up'!$C$4/T46))</f>
      </c>
      <c r="P46" s="59"/>
      <c r="Q46" s="40">
        <v>42</v>
      </c>
      <c r="T46" s="61">
        <f t="shared" si="12"/>
        <v>0</v>
      </c>
      <c r="U46" s="44">
        <v>43</v>
      </c>
      <c r="V46" s="44"/>
      <c r="W46" s="66"/>
      <c r="Y46" s="61"/>
      <c r="AB46" s="112">
        <f t="shared" si="3"/>
      </c>
    </row>
    <row r="47" spans="1:28" ht="12.75" customHeight="1">
      <c r="A47" s="107">
        <f t="shared" si="13"/>
      </c>
      <c r="B47" s="108">
        <f t="shared" si="14"/>
      </c>
      <c r="C47" s="109"/>
      <c r="D47" s="110"/>
      <c r="E47" s="110"/>
      <c r="F47" s="55">
        <v>4</v>
      </c>
      <c r="G47" s="122"/>
      <c r="H47" s="141" t="str">
        <f t="shared" si="0"/>
        <v>0:00:00</v>
      </c>
      <c r="I47" s="118"/>
      <c r="J47" s="118"/>
      <c r="K47" s="117"/>
      <c r="L47" s="56">
        <f t="shared" si="11"/>
      </c>
      <c r="M47" s="57">
        <f>IF(OR($G47="",I47=""),"",IF(AND($G47&gt;0,I47&gt;0),I47/$T47,'Set-up'!$C$4/$T47))</f>
      </c>
      <c r="N47" s="57">
        <f>IF(OR($G47="",J47=""),"",IF(AND($G47&gt;0,J47&gt;0),J47/$T47,'Set-up'!$C$4/$T47))</f>
      </c>
      <c r="O47" s="58">
        <f>IF(OR(G47="",K47=""),"",IF(K47&gt;0,K47/T47,'Set-up'!$C$4/T47))</f>
      </c>
      <c r="P47" s="59"/>
      <c r="Q47" s="40">
        <v>43</v>
      </c>
      <c r="T47" s="61">
        <f t="shared" si="12"/>
        <v>0</v>
      </c>
      <c r="U47" s="44">
        <v>44</v>
      </c>
      <c r="V47" s="44"/>
      <c r="W47" s="67"/>
      <c r="Y47" s="61"/>
      <c r="AB47" s="112">
        <f t="shared" si="3"/>
      </c>
    </row>
    <row r="48" spans="1:28" ht="12.75" customHeight="1">
      <c r="A48" s="107">
        <f t="shared" si="13"/>
      </c>
      <c r="B48" s="108">
        <f t="shared" si="14"/>
      </c>
      <c r="C48" s="109"/>
      <c r="D48" s="110"/>
      <c r="E48" s="110"/>
      <c r="F48" s="55">
        <v>5</v>
      </c>
      <c r="G48" s="122"/>
      <c r="H48" s="141" t="str">
        <f t="shared" si="0"/>
        <v>0:00:00</v>
      </c>
      <c r="I48" s="118"/>
      <c r="J48" s="118"/>
      <c r="K48" s="117"/>
      <c r="L48" s="56">
        <f t="shared" si="11"/>
      </c>
      <c r="M48" s="57">
        <f>IF(OR($G48="",I48=""),"",IF(AND($G48&gt;0,I48&gt;0),I48/$T48,'Set-up'!$C$4/$T48))</f>
      </c>
      <c r="N48" s="57">
        <f>IF(OR($G48="",J48=""),"",IF(AND($G48&gt;0,J48&gt;0),J48/$T48,'Set-up'!$C$4/$T48))</f>
      </c>
      <c r="O48" s="58">
        <f>IF(OR(G48="",K48=""),"",IF(K48&gt;0,K48/T48,'Set-up'!$C$4/T48))</f>
      </c>
      <c r="P48" s="59"/>
      <c r="Q48" s="40">
        <v>44</v>
      </c>
      <c r="T48" s="61">
        <f t="shared" si="12"/>
        <v>0</v>
      </c>
      <c r="U48" s="44">
        <v>45</v>
      </c>
      <c r="V48" s="44"/>
      <c r="W48" s="66"/>
      <c r="Y48" s="61"/>
      <c r="AB48" s="112">
        <f t="shared" si="3"/>
      </c>
    </row>
    <row r="49" spans="1:28" ht="12.75" customHeight="1">
      <c r="A49" s="107">
        <f t="shared" si="13"/>
      </c>
      <c r="B49" s="108">
        <f t="shared" si="14"/>
      </c>
      <c r="C49" s="109"/>
      <c r="D49" s="110"/>
      <c r="E49" s="110"/>
      <c r="F49" s="55">
        <v>6</v>
      </c>
      <c r="G49" s="122"/>
      <c r="H49" s="141" t="str">
        <f t="shared" si="0"/>
        <v>0:00:00</v>
      </c>
      <c r="I49" s="119"/>
      <c r="J49" s="119"/>
      <c r="K49" s="117"/>
      <c r="L49" s="56">
        <f t="shared" si="11"/>
      </c>
      <c r="M49" s="57">
        <f>IF(OR($G49="",I49=""),"",IF(AND($G49&gt;0,I49&gt;0),I49/$T49,'Set-up'!$C$4/$T49))</f>
      </c>
      <c r="N49" s="57">
        <f>IF(OR($G49="",J49=""),"",IF(AND($G49&gt;0,J49&gt;0),J49/$T49,'Set-up'!$C$4/$T49))</f>
      </c>
      <c r="O49" s="58">
        <f>IF(OR(G49="",K49=""),"",IF(K49&gt;0,K49/T49,'Set-up'!$C$4/T49))</f>
      </c>
      <c r="P49" s="59"/>
      <c r="Q49" s="40">
        <v>45</v>
      </c>
      <c r="T49" s="61">
        <f t="shared" si="12"/>
        <v>0</v>
      </c>
      <c r="U49" s="44">
        <v>46</v>
      </c>
      <c r="V49" s="44"/>
      <c r="W49" s="67"/>
      <c r="Y49" s="61"/>
      <c r="AB49" s="112">
        <f t="shared" si="3"/>
      </c>
    </row>
    <row r="50" spans="1:28" ht="12.75" customHeight="1">
      <c r="A50" s="107">
        <f t="shared" si="13"/>
      </c>
      <c r="B50" s="108">
        <f t="shared" si="14"/>
      </c>
      <c r="C50" s="109"/>
      <c r="D50" s="110"/>
      <c r="E50" s="110"/>
      <c r="F50" s="55">
        <v>7</v>
      </c>
      <c r="G50" s="122"/>
      <c r="H50" s="141" t="str">
        <f t="shared" si="0"/>
        <v>0:00:00</v>
      </c>
      <c r="I50" s="119"/>
      <c r="J50" s="119"/>
      <c r="K50" s="117"/>
      <c r="L50" s="56">
        <f t="shared" si="11"/>
      </c>
      <c r="M50" s="57">
        <f>IF(OR($G50="",I50=""),"",IF(AND($G50&gt;0,I50&gt;0),I50/$T50,'Set-up'!$C$4/$T50))</f>
      </c>
      <c r="N50" s="57">
        <f>IF(OR($G50="",J50=""),"",IF(AND($G50&gt;0,J50&gt;0),J50/$T50,'Set-up'!$C$4/$T50))</f>
      </c>
      <c r="O50" s="58">
        <f>IF(OR(G50="",K50=""),"",IF(K50&gt;0,K50/T50,'Set-up'!$C$4/T50))</f>
      </c>
      <c r="P50" s="59"/>
      <c r="Q50" s="40">
        <v>46</v>
      </c>
      <c r="S50" s="60"/>
      <c r="T50" s="61">
        <f t="shared" si="12"/>
        <v>0</v>
      </c>
      <c r="U50" s="44">
        <v>47</v>
      </c>
      <c r="V50" s="44"/>
      <c r="W50" s="66"/>
      <c r="Y50" s="61"/>
      <c r="AB50" s="112">
        <f t="shared" si="3"/>
      </c>
    </row>
    <row r="51" spans="1:28" ht="12.75" customHeight="1">
      <c r="A51" s="107">
        <f t="shared" si="13"/>
      </c>
      <c r="B51" s="108">
        <f t="shared" si="14"/>
      </c>
      <c r="C51" s="109"/>
      <c r="D51" s="110"/>
      <c r="E51" s="110"/>
      <c r="F51" s="55">
        <v>8</v>
      </c>
      <c r="G51" s="122"/>
      <c r="H51" s="141" t="str">
        <f t="shared" si="0"/>
        <v>0:00:00</v>
      </c>
      <c r="I51" s="119"/>
      <c r="J51" s="119"/>
      <c r="K51" s="117"/>
      <c r="L51" s="56">
        <f t="shared" si="11"/>
      </c>
      <c r="M51" s="57">
        <f>IF(OR($G51="",I51=""),"",IF(AND($G51&gt;0,I51&gt;0),I51/$T51,'Set-up'!$C$4/$T51))</f>
      </c>
      <c r="N51" s="57">
        <f>IF(OR($G51="",J51=""),"",IF(AND($G51&gt;0,J51&gt;0),J51/$T51,'Set-up'!$C$4/$T51))</f>
      </c>
      <c r="O51" s="58">
        <f>IF(OR(G51="",K51=""),"",IF(K51&gt;0,K51/T51,'Set-up'!$C$4/T51))</f>
      </c>
      <c r="P51" s="59"/>
      <c r="Q51" s="40">
        <v>47</v>
      </c>
      <c r="S51" s="63"/>
      <c r="T51" s="61">
        <f t="shared" si="12"/>
        <v>0</v>
      </c>
      <c r="U51" s="44">
        <v>48</v>
      </c>
      <c r="V51" s="44"/>
      <c r="W51" s="67"/>
      <c r="Y51" s="61"/>
      <c r="AB51" s="112">
        <f t="shared" si="3"/>
      </c>
    </row>
    <row r="52" spans="1:28" ht="12.75" customHeight="1">
      <c r="A52" s="107">
        <f t="shared" si="13"/>
      </c>
      <c r="B52" s="108">
        <f t="shared" si="14"/>
      </c>
      <c r="C52" s="109"/>
      <c r="D52" s="110"/>
      <c r="E52" s="110"/>
      <c r="F52" s="55">
        <v>9</v>
      </c>
      <c r="G52" s="122"/>
      <c r="H52" s="141" t="str">
        <f t="shared" si="0"/>
        <v>0:00:00</v>
      </c>
      <c r="I52" s="119"/>
      <c r="J52" s="119"/>
      <c r="K52" s="117"/>
      <c r="L52" s="56">
        <f t="shared" si="11"/>
      </c>
      <c r="M52" s="57">
        <f>IF(OR($G52="",I52=""),"",IF(AND($G52&gt;0,I52&gt;0),I52/$T52,'Set-up'!$C$4/$T52))</f>
      </c>
      <c r="N52" s="57">
        <f>IF(OR($G52="",J52=""),"",IF(AND($G52&gt;0,J52&gt;0),J52/$T52,'Set-up'!$C$4/$T52))</f>
      </c>
      <c r="O52" s="58">
        <f>IF(OR(G52="",K52=""),"",IF(K52&gt;0,K52/T52,'Set-up'!$C$4/T52))</f>
      </c>
      <c r="P52" s="59"/>
      <c r="Q52" s="40">
        <v>48</v>
      </c>
      <c r="S52" s="63"/>
      <c r="T52" s="61">
        <f t="shared" si="12"/>
        <v>0</v>
      </c>
      <c r="U52" s="44">
        <v>49</v>
      </c>
      <c r="V52" s="44"/>
      <c r="W52" s="66"/>
      <c r="Y52" s="61"/>
      <c r="AB52" s="112">
        <f t="shared" si="3"/>
      </c>
    </row>
    <row r="53" spans="1:28" ht="12.75" customHeight="1">
      <c r="A53" s="107">
        <f t="shared" si="13"/>
      </c>
      <c r="B53" s="108">
        <f t="shared" si="14"/>
      </c>
      <c r="C53" s="109"/>
      <c r="D53" s="110"/>
      <c r="E53" s="110"/>
      <c r="F53" s="55">
        <v>10</v>
      </c>
      <c r="G53" s="151"/>
      <c r="H53" s="141" t="str">
        <f t="shared" si="0"/>
        <v>0:00:00</v>
      </c>
      <c r="I53" s="119"/>
      <c r="J53" s="119"/>
      <c r="K53" s="117"/>
      <c r="L53" s="56">
        <f t="shared" si="11"/>
      </c>
      <c r="M53" s="57">
        <f>IF(OR($G53="",I53=""),"",IF(AND($G53&gt;0,I53&gt;0),I53/$T53,'Set-up'!$C$4/$T53))</f>
      </c>
      <c r="N53" s="57">
        <f>IF(OR($G53="",J53=""),"",IF(AND($G53&gt;0,J53&gt;0),J53/$T53,'Set-up'!$C$4/$T53))</f>
      </c>
      <c r="O53" s="58">
        <f>IF(OR(G53="",K53=""),"",IF(K53&gt;0,K53/T53,'Set-up'!$C$4/T53))</f>
      </c>
      <c r="P53" s="59"/>
      <c r="Q53" s="40">
        <v>49</v>
      </c>
      <c r="S53" s="63"/>
      <c r="T53" s="61">
        <f t="shared" si="12"/>
        <v>0</v>
      </c>
      <c r="U53" s="44">
        <v>50</v>
      </c>
      <c r="V53" s="44"/>
      <c r="W53" s="67"/>
      <c r="Y53" s="61"/>
      <c r="AB53" s="112">
        <f t="shared" si="3"/>
      </c>
    </row>
    <row r="54" spans="1:28" ht="12.75" customHeight="1">
      <c r="A54" s="107">
        <f aca="true" t="shared" si="15" ref="A54:A63">IF($B$54&gt;1,$B$54,"")</f>
      </c>
      <c r="B54" s="104"/>
      <c r="C54" s="105"/>
      <c r="D54" s="106"/>
      <c r="E54" s="106"/>
      <c r="F54" s="55">
        <v>1</v>
      </c>
      <c r="G54" s="122"/>
      <c r="H54" s="141" t="str">
        <f t="shared" si="0"/>
        <v>0:00:00</v>
      </c>
      <c r="I54" s="120"/>
      <c r="J54" s="120"/>
      <c r="K54" s="117"/>
      <c r="L54" s="56">
        <f t="shared" si="11"/>
      </c>
      <c r="M54" s="57">
        <f>IF(OR($G54="",I54=""),"",IF(AND($G54&gt;0,I54&gt;0),I54/$T54,'Set-up'!$C$4/$T54))</f>
      </c>
      <c r="N54" s="57">
        <f>IF(OR($G54="",J54=""),"",IF(AND($G54&gt;0,J54&gt;0),J54/$T54,'Set-up'!$C$4/$T54))</f>
      </c>
      <c r="O54" s="58">
        <f>IF(OR(G54="",K54=""),"",IF(K54&gt;0,K54/T54,'Set-up'!$C$4/T54))</f>
      </c>
      <c r="P54" s="59"/>
      <c r="Q54" s="40">
        <v>50</v>
      </c>
      <c r="R54" s="40">
        <v>3000</v>
      </c>
      <c r="S54" s="60">
        <f>B54</f>
        <v>0</v>
      </c>
      <c r="T54" s="61">
        <f t="shared" si="12"/>
        <v>0</v>
      </c>
      <c r="U54" s="44">
        <v>51</v>
      </c>
      <c r="V54" s="44">
        <v>2187</v>
      </c>
      <c r="W54" s="66"/>
      <c r="Y54" s="61"/>
      <c r="Z54" s="40">
        <v>1620</v>
      </c>
      <c r="AA54" s="39">
        <v>1200</v>
      </c>
      <c r="AB54" s="112">
        <f t="shared" si="3"/>
      </c>
    </row>
    <row r="55" spans="1:28" ht="12.75" customHeight="1">
      <c r="A55" s="107">
        <f t="shared" si="15"/>
      </c>
      <c r="B55" s="108">
        <f aca="true" t="shared" si="16" ref="B55:B63">IF($B$54&gt;1,$B$54,"")</f>
      </c>
      <c r="C55" s="109"/>
      <c r="D55" s="110"/>
      <c r="E55" s="110"/>
      <c r="F55" s="55">
        <v>2</v>
      </c>
      <c r="G55" s="122"/>
      <c r="H55" s="141" t="str">
        <f t="shared" si="0"/>
        <v>0:00:00</v>
      </c>
      <c r="I55" s="121"/>
      <c r="J55" s="121"/>
      <c r="K55" s="117"/>
      <c r="L55" s="56">
        <f t="shared" si="11"/>
      </c>
      <c r="M55" s="57">
        <f>IF(OR($G55="",I55=""),"",IF(AND($G55&gt;0,I55&gt;0),I55/$T55,'Set-up'!$C$4/$T55))</f>
      </c>
      <c r="N55" s="57">
        <f>IF(OR($G55="",J55=""),"",IF(AND($G55&gt;0,J55&gt;0),J55/$T55,'Set-up'!$C$4/$T55))</f>
      </c>
      <c r="O55" s="58">
        <f>IF(OR(G55="",K55=""),"",IF(K55&gt;0,K55/T55,'Set-up'!$C$4/T55))</f>
      </c>
      <c r="P55" s="59"/>
      <c r="Q55" s="40">
        <v>51</v>
      </c>
      <c r="T55" s="61">
        <f t="shared" si="12"/>
        <v>0</v>
      </c>
      <c r="U55" s="44">
        <v>52</v>
      </c>
      <c r="V55" s="44"/>
      <c r="W55" s="67"/>
      <c r="Y55" s="61"/>
      <c r="AB55" s="112">
        <f t="shared" si="3"/>
      </c>
    </row>
    <row r="56" spans="1:28" ht="12.75" customHeight="1">
      <c r="A56" s="107">
        <f t="shared" si="15"/>
      </c>
      <c r="B56" s="108">
        <f t="shared" si="16"/>
      </c>
      <c r="C56" s="109"/>
      <c r="D56" s="110"/>
      <c r="E56" s="110"/>
      <c r="F56" s="55">
        <v>3</v>
      </c>
      <c r="G56" s="122"/>
      <c r="H56" s="141" t="str">
        <f t="shared" si="0"/>
        <v>0:00:00</v>
      </c>
      <c r="I56" s="121"/>
      <c r="J56" s="121"/>
      <c r="K56" s="117"/>
      <c r="L56" s="56">
        <f t="shared" si="11"/>
      </c>
      <c r="M56" s="57">
        <f>IF(OR($G56="",I56=""),"",IF(AND($G56&gt;0,I56&gt;0),I56/$T56,'Set-up'!$C$4/$T56))</f>
      </c>
      <c r="N56" s="57">
        <f>IF(OR($G56="",J56=""),"",IF(AND($G56&gt;0,J56&gt;0),J56/$T56,'Set-up'!$C$4/$T56))</f>
      </c>
      <c r="O56" s="58">
        <f>IF(OR(G56="",K56=""),"",IF(K56&gt;0,K56/T56,'Set-up'!$C$4/T56))</f>
      </c>
      <c r="P56" s="59"/>
      <c r="Q56" s="40">
        <v>52</v>
      </c>
      <c r="T56" s="61">
        <f t="shared" si="12"/>
        <v>0</v>
      </c>
      <c r="U56" s="44">
        <v>53</v>
      </c>
      <c r="V56" s="44"/>
      <c r="W56" s="66"/>
      <c r="Y56" s="61"/>
      <c r="AB56" s="112">
        <f t="shared" si="3"/>
      </c>
    </row>
    <row r="57" spans="1:28" ht="12.75" customHeight="1">
      <c r="A57" s="107">
        <f t="shared" si="15"/>
      </c>
      <c r="B57" s="108">
        <f t="shared" si="16"/>
      </c>
      <c r="C57" s="109"/>
      <c r="D57" s="110"/>
      <c r="E57" s="110"/>
      <c r="F57" s="55">
        <v>4</v>
      </c>
      <c r="G57" s="122"/>
      <c r="H57" s="141" t="str">
        <f t="shared" si="0"/>
        <v>0:00:00</v>
      </c>
      <c r="I57" s="121"/>
      <c r="J57" s="121"/>
      <c r="K57" s="117"/>
      <c r="L57" s="56">
        <f t="shared" si="11"/>
      </c>
      <c r="M57" s="57">
        <f>IF(OR($G57="",I57=""),"",IF(AND($G57&gt;0,I57&gt;0),I57/$T57,'Set-up'!$C$4/$T57))</f>
      </c>
      <c r="N57" s="57">
        <f>IF(OR($G57="",J57=""),"",IF(AND($G57&gt;0,J57&gt;0),J57/$T57,'Set-up'!$C$4/$T57))</f>
      </c>
      <c r="O57" s="58">
        <f>IF(OR(G57="",K57=""),"",IF(K57&gt;0,K57/T57,'Set-up'!$C$4/T57))</f>
      </c>
      <c r="P57" s="59"/>
      <c r="Q57" s="40">
        <v>53</v>
      </c>
      <c r="T57" s="61">
        <f t="shared" si="12"/>
        <v>0</v>
      </c>
      <c r="U57" s="44">
        <v>54</v>
      </c>
      <c r="V57" s="44"/>
      <c r="W57" s="67"/>
      <c r="Y57" s="61"/>
      <c r="AB57" s="112">
        <f t="shared" si="3"/>
      </c>
    </row>
    <row r="58" spans="1:28" ht="12.75" customHeight="1">
      <c r="A58" s="107">
        <f t="shared" si="15"/>
      </c>
      <c r="B58" s="108">
        <f t="shared" si="16"/>
      </c>
      <c r="C58" s="109"/>
      <c r="D58" s="110"/>
      <c r="E58" s="110"/>
      <c r="F58" s="55">
        <v>5</v>
      </c>
      <c r="G58" s="122"/>
      <c r="H58" s="141" t="str">
        <f t="shared" si="0"/>
        <v>0:00:00</v>
      </c>
      <c r="I58" s="121"/>
      <c r="J58" s="121"/>
      <c r="K58" s="117"/>
      <c r="L58" s="56">
        <f t="shared" si="11"/>
      </c>
      <c r="M58" s="57">
        <f>IF(OR($G58="",I58=""),"",IF(AND($G58&gt;0,I58&gt;0),I58/$T58,'Set-up'!$C$4/$T58))</f>
      </c>
      <c r="N58" s="57">
        <f>IF(OR($G58="",J58=""),"",IF(AND($G58&gt;0,J58&gt;0),J58/$T58,'Set-up'!$C$4/$T58))</f>
      </c>
      <c r="O58" s="58">
        <f>IF(OR(G58="",K58=""),"",IF(K58&gt;0,K58/T58,'Set-up'!$C$4/T58))</f>
      </c>
      <c r="P58" s="59"/>
      <c r="Q58" s="40">
        <v>54</v>
      </c>
      <c r="T58" s="61">
        <f t="shared" si="12"/>
        <v>0</v>
      </c>
      <c r="U58" s="44">
        <v>55</v>
      </c>
      <c r="V58" s="44"/>
      <c r="W58" s="66"/>
      <c r="Y58" s="61"/>
      <c r="AB58" s="112">
        <f t="shared" si="3"/>
      </c>
    </row>
    <row r="59" spans="1:28" ht="12.75" customHeight="1">
      <c r="A59" s="107">
        <f t="shared" si="15"/>
      </c>
      <c r="B59" s="108">
        <f t="shared" si="16"/>
      </c>
      <c r="C59" s="109"/>
      <c r="D59" s="110"/>
      <c r="E59" s="110"/>
      <c r="F59" s="55">
        <v>6</v>
      </c>
      <c r="G59" s="122"/>
      <c r="H59" s="141" t="str">
        <f t="shared" si="0"/>
        <v>0:00:00</v>
      </c>
      <c r="I59" s="121"/>
      <c r="J59" s="121"/>
      <c r="K59" s="117"/>
      <c r="L59" s="56">
        <f t="shared" si="11"/>
      </c>
      <c r="M59" s="57">
        <f>IF(OR($G59="",I59=""),"",IF(AND($G59&gt;0,I59&gt;0),I59/$T59,'Set-up'!$C$4/$T59))</f>
      </c>
      <c r="N59" s="57">
        <f>IF(OR($G59="",J59=""),"",IF(AND($G59&gt;0,J59&gt;0),J59/$T59,'Set-up'!$C$4/$T59))</f>
      </c>
      <c r="O59" s="58">
        <f>IF(OR(G59="",K59=""),"",IF(K59&gt;0,K59/T59,'Set-up'!$C$4/T59))</f>
      </c>
      <c r="P59" s="59"/>
      <c r="Q59" s="40">
        <v>55</v>
      </c>
      <c r="T59" s="61">
        <f t="shared" si="12"/>
        <v>0</v>
      </c>
      <c r="U59" s="44">
        <v>56</v>
      </c>
      <c r="V59" s="44"/>
      <c r="W59" s="67"/>
      <c r="Y59" s="61"/>
      <c r="AB59" s="112">
        <f t="shared" si="3"/>
      </c>
    </row>
    <row r="60" spans="1:28" ht="12.75" customHeight="1">
      <c r="A60" s="107">
        <f t="shared" si="15"/>
      </c>
      <c r="B60" s="108">
        <f t="shared" si="16"/>
      </c>
      <c r="C60" s="109"/>
      <c r="D60" s="110"/>
      <c r="E60" s="110"/>
      <c r="F60" s="55">
        <v>7</v>
      </c>
      <c r="G60" s="122"/>
      <c r="H60" s="141" t="str">
        <f t="shared" si="0"/>
        <v>0:00:00</v>
      </c>
      <c r="I60" s="121"/>
      <c r="J60" s="121"/>
      <c r="K60" s="117"/>
      <c r="L60" s="56">
        <f t="shared" si="11"/>
      </c>
      <c r="M60" s="57">
        <f>IF(OR($G60="",I60=""),"",IF(AND($G60&gt;0,I60&gt;0),I60/$T60,'Set-up'!$C$4/$T60))</f>
      </c>
      <c r="N60" s="57">
        <f>IF(OR($G60="",J60=""),"",IF(AND($G60&gt;0,J60&gt;0),J60/$T60,'Set-up'!$C$4/$T60))</f>
      </c>
      <c r="O60" s="58">
        <f>IF(OR(G60="",K60=""),"",IF(K60&gt;0,K60/T60,'Set-up'!$C$4/T60))</f>
      </c>
      <c r="P60" s="59"/>
      <c r="Q60" s="40">
        <v>56</v>
      </c>
      <c r="S60" s="60"/>
      <c r="T60" s="61">
        <f t="shared" si="12"/>
        <v>0</v>
      </c>
      <c r="U60" s="44">
        <v>57</v>
      </c>
      <c r="V60" s="44"/>
      <c r="W60" s="66"/>
      <c r="Y60" s="61"/>
      <c r="AB60" s="112">
        <f t="shared" si="3"/>
      </c>
    </row>
    <row r="61" spans="1:28" ht="12.75" customHeight="1">
      <c r="A61" s="107">
        <f t="shared" si="15"/>
      </c>
      <c r="B61" s="108">
        <f t="shared" si="16"/>
      </c>
      <c r="C61" s="109"/>
      <c r="D61" s="110"/>
      <c r="E61" s="110"/>
      <c r="F61" s="55">
        <v>8</v>
      </c>
      <c r="G61" s="122"/>
      <c r="H61" s="141" t="str">
        <f t="shared" si="0"/>
        <v>0:00:00</v>
      </c>
      <c r="I61" s="121"/>
      <c r="J61" s="121"/>
      <c r="K61" s="117"/>
      <c r="L61" s="56">
        <f t="shared" si="11"/>
      </c>
      <c r="M61" s="57">
        <f>IF(OR($G61="",I61=""),"",IF(AND($G61&gt;0,I61&gt;0),I61/$T61,'Set-up'!$C$4/$T61))</f>
      </c>
      <c r="N61" s="57">
        <f>IF(OR($G61="",J61=""),"",IF(AND($G61&gt;0,J61&gt;0),J61/$T61,'Set-up'!$C$4/$T61))</f>
      </c>
      <c r="O61" s="58">
        <f>IF(OR(G61="",K61=""),"",IF(K61&gt;0,K61/T61,'Set-up'!$C$4/T61))</f>
      </c>
      <c r="P61" s="59"/>
      <c r="Q61" s="40">
        <v>57</v>
      </c>
      <c r="S61" s="63"/>
      <c r="T61" s="61">
        <f t="shared" si="12"/>
        <v>0</v>
      </c>
      <c r="U61" s="44">
        <v>58</v>
      </c>
      <c r="V61" s="44"/>
      <c r="W61" s="67"/>
      <c r="Y61" s="61"/>
      <c r="AB61" s="112">
        <f t="shared" si="3"/>
      </c>
    </row>
    <row r="62" spans="1:28" ht="12.75" customHeight="1">
      <c r="A62" s="107">
        <f t="shared" si="15"/>
      </c>
      <c r="B62" s="108">
        <f t="shared" si="16"/>
      </c>
      <c r="C62" s="109"/>
      <c r="D62" s="110"/>
      <c r="E62" s="110"/>
      <c r="F62" s="55">
        <v>9</v>
      </c>
      <c r="G62" s="122"/>
      <c r="H62" s="141" t="str">
        <f t="shared" si="0"/>
        <v>0:00:00</v>
      </c>
      <c r="I62" s="121"/>
      <c r="J62" s="121"/>
      <c r="K62" s="117"/>
      <c r="L62" s="56">
        <f t="shared" si="11"/>
      </c>
      <c r="M62" s="57">
        <f>IF(OR($G62="",I62=""),"",IF(AND($G62&gt;0,I62&gt;0),I62/$T62,'Set-up'!$C$4/$T62))</f>
      </c>
      <c r="N62" s="57">
        <f>IF(OR($G62="",J62=""),"",IF(AND($G62&gt;0,J62&gt;0),J62/$T62,'Set-up'!$C$4/$T62))</f>
      </c>
      <c r="O62" s="58">
        <f>IF(OR(G62="",K62=""),"",IF(K62&gt;0,K62/T62,'Set-up'!$C$4/T62))</f>
      </c>
      <c r="P62" s="59"/>
      <c r="Q62" s="40">
        <v>58</v>
      </c>
      <c r="S62" s="63"/>
      <c r="T62" s="61">
        <f t="shared" si="12"/>
        <v>0</v>
      </c>
      <c r="U62" s="44">
        <v>59</v>
      </c>
      <c r="V62" s="44"/>
      <c r="W62" s="66"/>
      <c r="Y62" s="61"/>
      <c r="AB62" s="112">
        <f t="shared" si="3"/>
      </c>
    </row>
    <row r="63" spans="1:28" ht="12.75" customHeight="1">
      <c r="A63" s="107">
        <f t="shared" si="15"/>
      </c>
      <c r="B63" s="108">
        <f t="shared" si="16"/>
      </c>
      <c r="C63" s="109"/>
      <c r="D63" s="110"/>
      <c r="E63" s="110"/>
      <c r="F63" s="55">
        <v>10</v>
      </c>
      <c r="G63" s="151"/>
      <c r="H63" s="141" t="str">
        <f t="shared" si="0"/>
        <v>0:00:00</v>
      </c>
      <c r="I63" s="121"/>
      <c r="J63" s="121"/>
      <c r="K63" s="117"/>
      <c r="L63" s="56">
        <f t="shared" si="11"/>
      </c>
      <c r="M63" s="57">
        <f>IF(OR($G63="",I63=""),"",IF(AND($G63&gt;0,I63&gt;0),I63/$T63,'Set-up'!$C$4/$T63))</f>
      </c>
      <c r="N63" s="57">
        <f>IF(OR($G63="",J63=""),"",IF(AND($G63&gt;0,J63&gt;0),J63/$T63,'Set-up'!$C$4/$T63))</f>
      </c>
      <c r="O63" s="58">
        <f>IF(OR(G63="",K63=""),"",IF(K63&gt;0,K63/T63,'Set-up'!$C$4/T63))</f>
      </c>
      <c r="P63" s="59"/>
      <c r="Q63" s="40">
        <v>59</v>
      </c>
      <c r="S63" s="63"/>
      <c r="T63" s="61">
        <f t="shared" si="12"/>
        <v>0</v>
      </c>
      <c r="U63" s="44">
        <v>60</v>
      </c>
      <c r="V63" s="44"/>
      <c r="W63" s="67"/>
      <c r="Y63" s="61"/>
      <c r="AB63" s="112">
        <f t="shared" si="3"/>
      </c>
    </row>
    <row r="64" spans="1:28" ht="12.75" customHeight="1">
      <c r="A64" s="107">
        <f aca="true" t="shared" si="17" ref="A64:A73">IF($B$64&gt;1,$B$64,"")</f>
      </c>
      <c r="B64" s="104"/>
      <c r="C64" s="105"/>
      <c r="D64" s="106"/>
      <c r="E64" s="106"/>
      <c r="F64" s="55">
        <v>1</v>
      </c>
      <c r="G64" s="122"/>
      <c r="H64" s="141" t="str">
        <f t="shared" si="0"/>
        <v>0:00:00</v>
      </c>
      <c r="I64" s="119"/>
      <c r="J64" s="119"/>
      <c r="K64" s="117"/>
      <c r="L64" s="56">
        <f t="shared" si="11"/>
      </c>
      <c r="M64" s="57">
        <f>IF(OR($G64="",I64=""),"",IF(AND($G64&gt;0,I64&gt;0),I64/$T64,'Set-up'!$C$4/$T64))</f>
      </c>
      <c r="N64" s="57">
        <f>IF(OR($G64="",J64=""),"",IF(AND($G64&gt;0,J64&gt;0),J64/$T64,'Set-up'!$C$4/$T64))</f>
      </c>
      <c r="O64" s="58">
        <f>IF(OR(G64="",K64=""),"",IF(K64&gt;0,K64/T64,'Set-up'!$C$4/T64))</f>
      </c>
      <c r="P64" s="59"/>
      <c r="Q64" s="40">
        <v>60</v>
      </c>
      <c r="R64" s="40">
        <v>3000</v>
      </c>
      <c r="S64" s="60">
        <f>B64</f>
        <v>0</v>
      </c>
      <c r="T64" s="61">
        <f t="shared" si="12"/>
        <v>0</v>
      </c>
      <c r="U64" s="44">
        <v>61</v>
      </c>
      <c r="V64" s="44">
        <v>2187</v>
      </c>
      <c r="W64" s="66"/>
      <c r="Y64" s="61"/>
      <c r="Z64" s="40">
        <v>1620</v>
      </c>
      <c r="AA64" s="39">
        <v>1200</v>
      </c>
      <c r="AB64" s="112">
        <f t="shared" si="3"/>
      </c>
    </row>
    <row r="65" spans="1:28" ht="12.75" customHeight="1">
      <c r="A65" s="107">
        <f t="shared" si="17"/>
      </c>
      <c r="B65" s="108">
        <f aca="true" t="shared" si="18" ref="B65:B73">IF($B$64&gt;1,$B$64,"")</f>
      </c>
      <c r="C65" s="109"/>
      <c r="D65" s="110"/>
      <c r="E65" s="110"/>
      <c r="F65" s="55">
        <v>2</v>
      </c>
      <c r="G65" s="122"/>
      <c r="H65" s="141" t="str">
        <f t="shared" si="0"/>
        <v>0:00:00</v>
      </c>
      <c r="I65" s="119"/>
      <c r="J65" s="119"/>
      <c r="K65" s="117"/>
      <c r="L65" s="56">
        <f t="shared" si="11"/>
      </c>
      <c r="M65" s="57">
        <f>IF(OR($G65="",I65=""),"",IF(AND($G65&gt;0,I65&gt;0),I65/$T65,'Set-up'!$C$4/$T65))</f>
      </c>
      <c r="N65" s="57">
        <f>IF(OR($G65="",J65=""),"",IF(AND($G65&gt;0,J65&gt;0),J65/$T65,'Set-up'!$C$4/$T65))</f>
      </c>
      <c r="O65" s="58">
        <f>IF(OR(G65="",K65=""),"",IF(K65&gt;0,K65/T65,'Set-up'!$C$4/T65))</f>
      </c>
      <c r="P65" s="59"/>
      <c r="Q65" s="40">
        <v>61</v>
      </c>
      <c r="T65" s="61">
        <f t="shared" si="12"/>
        <v>0</v>
      </c>
      <c r="U65" s="44">
        <v>62</v>
      </c>
      <c r="V65" s="44"/>
      <c r="W65" s="67"/>
      <c r="Y65" s="61"/>
      <c r="AB65" s="112">
        <f t="shared" si="3"/>
      </c>
    </row>
    <row r="66" spans="1:28" ht="12.75" customHeight="1">
      <c r="A66" s="107">
        <f t="shared" si="17"/>
      </c>
      <c r="B66" s="108">
        <f t="shared" si="18"/>
      </c>
      <c r="C66" s="109"/>
      <c r="D66" s="110"/>
      <c r="E66" s="110"/>
      <c r="F66" s="55">
        <v>3</v>
      </c>
      <c r="G66" s="122"/>
      <c r="H66" s="141" t="str">
        <f t="shared" si="0"/>
        <v>0:00:00</v>
      </c>
      <c r="I66" s="119"/>
      <c r="J66" s="119"/>
      <c r="K66" s="117"/>
      <c r="L66" s="56">
        <f t="shared" si="11"/>
      </c>
      <c r="M66" s="57">
        <f>IF(OR($G66="",I66=""),"",IF(AND($G66&gt;0,I66&gt;0),I66/$T66,'Set-up'!$C$4/$T66))</f>
      </c>
      <c r="N66" s="57">
        <f>IF(OR($G66="",J66=""),"",IF(AND($G66&gt;0,J66&gt;0),J66/$T66,'Set-up'!$C$4/$T66))</f>
      </c>
      <c r="O66" s="58">
        <f>IF(OR(G66="",K66=""),"",IF(K66&gt;0,K66/T66,'Set-up'!$C$4/T66))</f>
      </c>
      <c r="P66" s="59"/>
      <c r="Q66" s="40">
        <v>62</v>
      </c>
      <c r="T66" s="61">
        <f t="shared" si="12"/>
        <v>0</v>
      </c>
      <c r="U66" s="44">
        <v>63</v>
      </c>
      <c r="V66" s="44"/>
      <c r="W66" s="66"/>
      <c r="Y66" s="61"/>
      <c r="AB66" s="112">
        <f t="shared" si="3"/>
      </c>
    </row>
    <row r="67" spans="1:28" ht="12.75" customHeight="1">
      <c r="A67" s="107">
        <f t="shared" si="17"/>
      </c>
      <c r="B67" s="108">
        <f t="shared" si="18"/>
      </c>
      <c r="C67" s="109"/>
      <c r="D67" s="110"/>
      <c r="E67" s="110"/>
      <c r="F67" s="55">
        <v>4</v>
      </c>
      <c r="G67" s="122"/>
      <c r="H67" s="141" t="str">
        <f t="shared" si="0"/>
        <v>0:00:00</v>
      </c>
      <c r="I67" s="119"/>
      <c r="J67" s="119"/>
      <c r="K67" s="117"/>
      <c r="L67" s="56">
        <f t="shared" si="11"/>
      </c>
      <c r="M67" s="57">
        <f>IF(OR($G67="",I67=""),"",IF(AND($G67&gt;0,I67&gt;0),I67/$T67,'Set-up'!$C$4/$T67))</f>
      </c>
      <c r="N67" s="57">
        <f>IF(OR($G67="",J67=""),"",IF(AND($G67&gt;0,J67&gt;0),J67/$T67,'Set-up'!$C$4/$T67))</f>
      </c>
      <c r="O67" s="58">
        <f>IF(OR(G67="",K67=""),"",IF(K67&gt;0,K67/T67,'Set-up'!$C$4/T67))</f>
      </c>
      <c r="P67" s="59"/>
      <c r="Q67" s="40">
        <v>63</v>
      </c>
      <c r="T67" s="61">
        <f t="shared" si="12"/>
        <v>0</v>
      </c>
      <c r="U67" s="44">
        <v>64</v>
      </c>
      <c r="V67" s="44"/>
      <c r="W67" s="67"/>
      <c r="Y67" s="61"/>
      <c r="AB67" s="112">
        <f t="shared" si="3"/>
      </c>
    </row>
    <row r="68" spans="1:28" ht="12.75" customHeight="1">
      <c r="A68" s="107">
        <f t="shared" si="17"/>
      </c>
      <c r="B68" s="108">
        <f t="shared" si="18"/>
      </c>
      <c r="C68" s="109"/>
      <c r="D68" s="110"/>
      <c r="E68" s="110"/>
      <c r="F68" s="55">
        <v>5</v>
      </c>
      <c r="G68" s="122"/>
      <c r="H68" s="141" t="str">
        <f t="shared" si="0"/>
        <v>0:00:00</v>
      </c>
      <c r="I68" s="119"/>
      <c r="J68" s="119"/>
      <c r="K68" s="117"/>
      <c r="L68" s="56">
        <f aca="true" t="shared" si="19" ref="L68:L103">IF(G68&gt;0,1/T68,"")</f>
      </c>
      <c r="M68" s="57">
        <f>IF(OR($G68="",I68=""),"",IF(AND($G68&gt;0,I68&gt;0),I68/$T68,'Set-up'!$C$4/$T68))</f>
      </c>
      <c r="N68" s="57">
        <f>IF(OR($G68="",J68=""),"",IF(AND($G68&gt;0,J68&gt;0),J68/$T68,'Set-up'!$C$4/$T68))</f>
      </c>
      <c r="O68" s="58">
        <f>IF(OR(G68="",K68=""),"",IF(K68&gt;0,K68/T68,'Set-up'!$C$4/T68))</f>
      </c>
      <c r="P68" s="59"/>
      <c r="Q68" s="40">
        <v>64</v>
      </c>
      <c r="T68" s="61">
        <f aca="true" t="shared" si="20" ref="T68:T103">(HOUR(H68)*60)+MINUTE(H68)+SECOND(H68)/60</f>
        <v>0</v>
      </c>
      <c r="U68" s="44">
        <v>65</v>
      </c>
      <c r="V68" s="44"/>
      <c r="W68" s="66"/>
      <c r="Y68" s="61"/>
      <c r="AB68" s="112">
        <f t="shared" si="3"/>
      </c>
    </row>
    <row r="69" spans="1:28" ht="12.75" customHeight="1">
      <c r="A69" s="107">
        <f t="shared" si="17"/>
      </c>
      <c r="B69" s="108">
        <f t="shared" si="18"/>
      </c>
      <c r="C69" s="109"/>
      <c r="D69" s="110"/>
      <c r="E69" s="110"/>
      <c r="F69" s="55">
        <v>6</v>
      </c>
      <c r="G69" s="122"/>
      <c r="H69" s="141" t="str">
        <f aca="true" t="shared" si="21" ref="H69:H103">IF(G69&gt;0,AB69,"0:00:00")</f>
        <v>0:00:00</v>
      </c>
      <c r="I69" s="119"/>
      <c r="J69" s="119"/>
      <c r="K69" s="117"/>
      <c r="L69" s="56">
        <f t="shared" si="19"/>
      </c>
      <c r="M69" s="57">
        <f>IF(OR($G69="",I69=""),"",IF(AND($G69&gt;0,I69&gt;0),I69/$T69,'Set-up'!$C$4/$T69))</f>
      </c>
      <c r="N69" s="57">
        <f>IF(OR($G69="",J69=""),"",IF(AND($G69&gt;0,J69&gt;0),J69/$T69,'Set-up'!$C$4/$T69))</f>
      </c>
      <c r="O69" s="58">
        <f>IF(OR(G69="",K69=""),"",IF(K69&gt;0,K69/T69,'Set-up'!$C$4/T69))</f>
      </c>
      <c r="P69" s="59"/>
      <c r="Q69" s="40">
        <v>65</v>
      </c>
      <c r="T69" s="61">
        <f t="shared" si="20"/>
        <v>0</v>
      </c>
      <c r="U69" s="44">
        <v>66</v>
      </c>
      <c r="V69" s="44"/>
      <c r="W69" s="67"/>
      <c r="Y69" s="61"/>
      <c r="AB69" s="112">
        <f aca="true" t="shared" si="22" ref="AB69:AB103">IF(G69&gt;0,TIME(,G69/100,RIGHT(G69,2)),"")</f>
      </c>
    </row>
    <row r="70" spans="1:28" ht="12.75" customHeight="1">
      <c r="A70" s="107">
        <f t="shared" si="17"/>
      </c>
      <c r="B70" s="108">
        <f t="shared" si="18"/>
      </c>
      <c r="C70" s="109"/>
      <c r="D70" s="110"/>
      <c r="E70" s="110"/>
      <c r="F70" s="55">
        <v>7</v>
      </c>
      <c r="G70" s="122"/>
      <c r="H70" s="141" t="str">
        <f t="shared" si="21"/>
        <v>0:00:00</v>
      </c>
      <c r="I70" s="119"/>
      <c r="J70" s="119"/>
      <c r="K70" s="117"/>
      <c r="L70" s="56">
        <f t="shared" si="19"/>
      </c>
      <c r="M70" s="57">
        <f>IF(OR($G70="",I70=""),"",IF(AND($G70&gt;0,I70&gt;0),I70/$T70,'Set-up'!$C$4/$T70))</f>
      </c>
      <c r="N70" s="57">
        <f>IF(OR($G70="",J70=""),"",IF(AND($G70&gt;0,J70&gt;0),J70/$T70,'Set-up'!$C$4/$T70))</f>
      </c>
      <c r="O70" s="58">
        <f>IF(OR(G70="",K70=""),"",IF(K70&gt;0,K70/T70,'Set-up'!$C$4/T70))</f>
      </c>
      <c r="P70" s="59"/>
      <c r="Q70" s="40">
        <v>66</v>
      </c>
      <c r="S70" s="60"/>
      <c r="T70" s="61">
        <f t="shared" si="20"/>
        <v>0</v>
      </c>
      <c r="U70" s="44">
        <v>67</v>
      </c>
      <c r="V70" s="44"/>
      <c r="W70" s="66"/>
      <c r="Y70" s="61"/>
      <c r="AB70" s="112">
        <f t="shared" si="22"/>
      </c>
    </row>
    <row r="71" spans="1:28" ht="12.75" customHeight="1">
      <c r="A71" s="107">
        <f t="shared" si="17"/>
      </c>
      <c r="B71" s="108">
        <f t="shared" si="18"/>
      </c>
      <c r="C71" s="109"/>
      <c r="D71" s="110"/>
      <c r="E71" s="110"/>
      <c r="F71" s="55">
        <v>8</v>
      </c>
      <c r="G71" s="122"/>
      <c r="H71" s="141" t="str">
        <f t="shared" si="21"/>
        <v>0:00:00</v>
      </c>
      <c r="I71" s="119"/>
      <c r="J71" s="119"/>
      <c r="K71" s="117"/>
      <c r="L71" s="56">
        <f t="shared" si="19"/>
      </c>
      <c r="M71" s="57">
        <f>IF(OR($G71="",I71=""),"",IF(AND($G71&gt;0,I71&gt;0),I71/$T71,'Set-up'!$C$4/$T71))</f>
      </c>
      <c r="N71" s="57">
        <f>IF(OR($G71="",J71=""),"",IF(AND($G71&gt;0,J71&gt;0),J71/$T71,'Set-up'!$C$4/$T71))</f>
      </c>
      <c r="O71" s="58">
        <f>IF(OR(G71="",K71=""),"",IF(K71&gt;0,K71/T71,'Set-up'!$C$4/T71))</f>
      </c>
      <c r="P71" s="59"/>
      <c r="Q71" s="40">
        <v>67</v>
      </c>
      <c r="S71" s="63"/>
      <c r="T71" s="61">
        <f t="shared" si="20"/>
        <v>0</v>
      </c>
      <c r="U71" s="44">
        <v>68</v>
      </c>
      <c r="V71" s="44"/>
      <c r="W71" s="67"/>
      <c r="Y71" s="61"/>
      <c r="AB71" s="112">
        <f t="shared" si="22"/>
      </c>
    </row>
    <row r="72" spans="1:28" ht="12.75" customHeight="1">
      <c r="A72" s="107">
        <f t="shared" si="17"/>
      </c>
      <c r="B72" s="108">
        <f t="shared" si="18"/>
      </c>
      <c r="C72" s="109"/>
      <c r="D72" s="110"/>
      <c r="E72" s="110"/>
      <c r="F72" s="55">
        <v>9</v>
      </c>
      <c r="G72" s="122"/>
      <c r="H72" s="141" t="str">
        <f t="shared" si="21"/>
        <v>0:00:00</v>
      </c>
      <c r="I72" s="119"/>
      <c r="J72" s="119"/>
      <c r="K72" s="117"/>
      <c r="L72" s="56">
        <f t="shared" si="19"/>
      </c>
      <c r="M72" s="57">
        <f>IF(OR($G72="",I72=""),"",IF(AND($G72&gt;0,I72&gt;0),I72/$T72,'Set-up'!$C$4/$T72))</f>
      </c>
      <c r="N72" s="57">
        <f>IF(OR($G72="",J72=""),"",IF(AND($G72&gt;0,J72&gt;0),J72/$T72,'Set-up'!$C$4/$T72))</f>
      </c>
      <c r="O72" s="58">
        <f>IF(OR(G72="",K72=""),"",IF(K72&gt;0,K72/T72,'Set-up'!$C$4/T72))</f>
      </c>
      <c r="P72" s="59"/>
      <c r="Q72" s="40">
        <v>68</v>
      </c>
      <c r="S72" s="63"/>
      <c r="T72" s="61">
        <f t="shared" si="20"/>
        <v>0</v>
      </c>
      <c r="U72" s="44">
        <v>69</v>
      </c>
      <c r="V72" s="44"/>
      <c r="W72" s="66"/>
      <c r="Y72" s="61"/>
      <c r="AB72" s="112">
        <f t="shared" si="22"/>
      </c>
    </row>
    <row r="73" spans="1:28" ht="12.75" customHeight="1">
      <c r="A73" s="107">
        <f t="shared" si="17"/>
      </c>
      <c r="B73" s="108">
        <f t="shared" si="18"/>
      </c>
      <c r="C73" s="109"/>
      <c r="D73" s="110"/>
      <c r="E73" s="110"/>
      <c r="F73" s="55">
        <v>10</v>
      </c>
      <c r="G73" s="151"/>
      <c r="H73" s="141" t="str">
        <f t="shared" si="21"/>
        <v>0:00:00</v>
      </c>
      <c r="I73" s="119"/>
      <c r="J73" s="119"/>
      <c r="K73" s="117"/>
      <c r="L73" s="56">
        <f t="shared" si="19"/>
      </c>
      <c r="M73" s="57">
        <f>IF(OR($G73="",I73=""),"",IF(AND($G73&gt;0,I73&gt;0),I73/$T73,'Set-up'!$C$4/$T73))</f>
      </c>
      <c r="N73" s="57">
        <f>IF(OR($G73="",J73=""),"",IF(AND($G73&gt;0,J73&gt;0),J73/$T73,'Set-up'!$C$4/$T73))</f>
      </c>
      <c r="O73" s="58">
        <f>IF(OR(G73="",K73=""),"",IF(K73&gt;0,K73/T73,'Set-up'!$C$4/T73))</f>
      </c>
      <c r="P73" s="59"/>
      <c r="Q73" s="40">
        <v>69</v>
      </c>
      <c r="S73" s="63"/>
      <c r="T73" s="61">
        <f t="shared" si="20"/>
        <v>0</v>
      </c>
      <c r="U73" s="44">
        <v>70</v>
      </c>
      <c r="V73" s="44"/>
      <c r="W73" s="67"/>
      <c r="Y73" s="61"/>
      <c r="AB73" s="112">
        <f t="shared" si="22"/>
      </c>
    </row>
    <row r="74" spans="1:28" ht="12.75" customHeight="1">
      <c r="A74" s="107">
        <f aca="true" t="shared" si="23" ref="A74:A83">IF($B$74&gt;1,$B$74,"")</f>
      </c>
      <c r="B74" s="104"/>
      <c r="C74" s="105"/>
      <c r="D74" s="106"/>
      <c r="E74" s="106"/>
      <c r="F74" s="55">
        <v>1</v>
      </c>
      <c r="G74" s="122"/>
      <c r="H74" s="141" t="str">
        <f t="shared" si="21"/>
        <v>0:00:00</v>
      </c>
      <c r="I74" s="119"/>
      <c r="J74" s="119"/>
      <c r="K74" s="117"/>
      <c r="L74" s="56">
        <f t="shared" si="19"/>
      </c>
      <c r="M74" s="57">
        <f>IF(OR($G74="",I74=""),"",IF(AND($G74&gt;0,I74&gt;0),I74/$T74,'Set-up'!$C$4/$T74))</f>
      </c>
      <c r="N74" s="57">
        <f>IF(OR($G74="",J74=""),"",IF(AND($G74&gt;0,J74&gt;0),J74/$T74,'Set-up'!$C$4/$T74))</f>
      </c>
      <c r="O74" s="58">
        <f>IF(OR(G74="",K74=""),"",IF(K74&gt;0,K74/T74,'Set-up'!$C$4/T74))</f>
      </c>
      <c r="P74" s="59"/>
      <c r="Q74" s="40">
        <v>70</v>
      </c>
      <c r="R74" s="40">
        <v>3000</v>
      </c>
      <c r="S74" s="60">
        <f>B74</f>
        <v>0</v>
      </c>
      <c r="T74" s="61">
        <f t="shared" si="20"/>
        <v>0</v>
      </c>
      <c r="U74" s="44">
        <v>71</v>
      </c>
      <c r="V74" s="44">
        <v>2187</v>
      </c>
      <c r="W74" s="66"/>
      <c r="Y74" s="61"/>
      <c r="Z74" s="40">
        <v>1620</v>
      </c>
      <c r="AA74" s="39">
        <v>1200</v>
      </c>
      <c r="AB74" s="112">
        <f t="shared" si="22"/>
      </c>
    </row>
    <row r="75" spans="1:28" ht="12.75" customHeight="1">
      <c r="A75" s="107">
        <f t="shared" si="23"/>
      </c>
      <c r="B75" s="108">
        <f aca="true" t="shared" si="24" ref="B75:B83">IF($B$74&gt;1,$B$74,"")</f>
      </c>
      <c r="C75" s="109"/>
      <c r="D75" s="110"/>
      <c r="E75" s="110"/>
      <c r="F75" s="55">
        <v>2</v>
      </c>
      <c r="G75" s="122"/>
      <c r="H75" s="141" t="str">
        <f t="shared" si="21"/>
        <v>0:00:00</v>
      </c>
      <c r="I75" s="119"/>
      <c r="J75" s="119"/>
      <c r="K75" s="117"/>
      <c r="L75" s="56">
        <f t="shared" si="19"/>
      </c>
      <c r="M75" s="57">
        <f>IF(OR($G75="",I75=""),"",IF(AND($G75&gt;0,I75&gt;0),I75/$T75,'Set-up'!$C$4/$T75))</f>
      </c>
      <c r="N75" s="57">
        <f>IF(OR($G75="",J75=""),"",IF(AND($G75&gt;0,J75&gt;0),J75/$T75,'Set-up'!$C$4/$T75))</f>
      </c>
      <c r="O75" s="58">
        <f>IF(OR(G75="",K75=""),"",IF(K75&gt;0,K75/T75,'Set-up'!$C$4/T75))</f>
      </c>
      <c r="P75" s="59"/>
      <c r="Q75" s="40">
        <v>71</v>
      </c>
      <c r="T75" s="61">
        <f t="shared" si="20"/>
        <v>0</v>
      </c>
      <c r="U75" s="44">
        <v>72</v>
      </c>
      <c r="V75" s="44"/>
      <c r="W75" s="67"/>
      <c r="Y75" s="61"/>
      <c r="AB75" s="112">
        <f t="shared" si="22"/>
      </c>
    </row>
    <row r="76" spans="1:28" ht="12.75" customHeight="1">
      <c r="A76" s="107">
        <f t="shared" si="23"/>
      </c>
      <c r="B76" s="108">
        <f t="shared" si="24"/>
      </c>
      <c r="C76" s="109"/>
      <c r="D76" s="110"/>
      <c r="E76" s="110"/>
      <c r="F76" s="55">
        <v>3</v>
      </c>
      <c r="G76" s="122"/>
      <c r="H76" s="141" t="str">
        <f t="shared" si="21"/>
        <v>0:00:00</v>
      </c>
      <c r="I76" s="119"/>
      <c r="J76" s="119"/>
      <c r="K76" s="117"/>
      <c r="L76" s="56">
        <f t="shared" si="19"/>
      </c>
      <c r="M76" s="57">
        <f>IF(OR($G76="",I76=""),"",IF(AND($G76&gt;0,I76&gt;0),I76/$T76,'Set-up'!$C$4/$T76))</f>
      </c>
      <c r="N76" s="57">
        <f>IF(OR($G76="",J76=""),"",IF(AND($G76&gt;0,J76&gt;0),J76/$T76,'Set-up'!$C$4/$T76))</f>
      </c>
      <c r="O76" s="58">
        <f>IF(OR(G76="",K76=""),"",IF(K76&gt;0,K76/T76,'Set-up'!$C$4/T76))</f>
      </c>
      <c r="P76" s="59"/>
      <c r="Q76" s="40">
        <v>72</v>
      </c>
      <c r="T76" s="61">
        <f t="shared" si="20"/>
        <v>0</v>
      </c>
      <c r="U76" s="44">
        <v>73</v>
      </c>
      <c r="V76" s="44"/>
      <c r="W76" s="66"/>
      <c r="Y76" s="61"/>
      <c r="AB76" s="112">
        <f t="shared" si="22"/>
      </c>
    </row>
    <row r="77" spans="1:28" ht="12.75" customHeight="1">
      <c r="A77" s="107">
        <f t="shared" si="23"/>
      </c>
      <c r="B77" s="108">
        <f t="shared" si="24"/>
      </c>
      <c r="C77" s="109"/>
      <c r="D77" s="110"/>
      <c r="E77" s="110"/>
      <c r="F77" s="55">
        <v>4</v>
      </c>
      <c r="G77" s="122"/>
      <c r="H77" s="141" t="str">
        <f t="shared" si="21"/>
        <v>0:00:00</v>
      </c>
      <c r="I77" s="119"/>
      <c r="J77" s="119"/>
      <c r="K77" s="117"/>
      <c r="L77" s="56">
        <f t="shared" si="19"/>
      </c>
      <c r="M77" s="57">
        <f>IF(OR($G77="",I77=""),"",IF(AND($G77&gt;0,I77&gt;0),I77/$T77,'Set-up'!$C$4/$T77))</f>
      </c>
      <c r="N77" s="57">
        <f>IF(OR($G77="",J77=""),"",IF(AND($G77&gt;0,J77&gt;0),J77/$T77,'Set-up'!$C$4/$T77))</f>
      </c>
      <c r="O77" s="58">
        <f>IF(OR(G77="",K77=""),"",IF(K77&gt;0,K77/T77,'Set-up'!$C$4/T77))</f>
      </c>
      <c r="P77" s="59"/>
      <c r="Q77" s="40">
        <v>73</v>
      </c>
      <c r="T77" s="61">
        <f t="shared" si="20"/>
        <v>0</v>
      </c>
      <c r="U77" s="44">
        <v>74</v>
      </c>
      <c r="V77" s="44"/>
      <c r="W77" s="67"/>
      <c r="Y77" s="61"/>
      <c r="AB77" s="112">
        <f t="shared" si="22"/>
      </c>
    </row>
    <row r="78" spans="1:28" ht="12.75" customHeight="1">
      <c r="A78" s="107">
        <f t="shared" si="23"/>
      </c>
      <c r="B78" s="108">
        <f t="shared" si="24"/>
      </c>
      <c r="C78" s="109"/>
      <c r="D78" s="110"/>
      <c r="E78" s="110"/>
      <c r="F78" s="55">
        <v>5</v>
      </c>
      <c r="G78" s="122"/>
      <c r="H78" s="141" t="str">
        <f t="shared" si="21"/>
        <v>0:00:00</v>
      </c>
      <c r="I78" s="119"/>
      <c r="J78" s="119"/>
      <c r="K78" s="117"/>
      <c r="L78" s="56">
        <f t="shared" si="19"/>
      </c>
      <c r="M78" s="57">
        <f>IF(OR($G78="",I78=""),"",IF(AND($G78&gt;0,I78&gt;0),I78/$T78,'Set-up'!$C$4/$T78))</f>
      </c>
      <c r="N78" s="57">
        <f>IF(OR($G78="",J78=""),"",IF(AND($G78&gt;0,J78&gt;0),J78/$T78,'Set-up'!$C$4/$T78))</f>
      </c>
      <c r="O78" s="58">
        <f>IF(OR(G78="",K78=""),"",IF(K78&gt;0,K78/T78,'Set-up'!$C$4/T78))</f>
      </c>
      <c r="P78" s="59"/>
      <c r="Q78" s="40">
        <v>74</v>
      </c>
      <c r="T78" s="61">
        <f t="shared" si="20"/>
        <v>0</v>
      </c>
      <c r="U78" s="44">
        <v>75</v>
      </c>
      <c r="V78" s="44"/>
      <c r="W78" s="66"/>
      <c r="Y78" s="61"/>
      <c r="AB78" s="112">
        <f t="shared" si="22"/>
      </c>
    </row>
    <row r="79" spans="1:28" ht="12.75" customHeight="1">
      <c r="A79" s="107">
        <f t="shared" si="23"/>
      </c>
      <c r="B79" s="108">
        <f t="shared" si="24"/>
      </c>
      <c r="C79" s="109"/>
      <c r="D79" s="110"/>
      <c r="E79" s="110"/>
      <c r="F79" s="55">
        <v>6</v>
      </c>
      <c r="G79" s="122"/>
      <c r="H79" s="141" t="str">
        <f t="shared" si="21"/>
        <v>0:00:00</v>
      </c>
      <c r="I79" s="119"/>
      <c r="J79" s="119"/>
      <c r="K79" s="117"/>
      <c r="L79" s="56">
        <f t="shared" si="19"/>
      </c>
      <c r="M79" s="57">
        <f>IF(OR($G79="",I79=""),"",IF(AND($G79&gt;0,I79&gt;0),I79/$T79,'Set-up'!$C$4/$T79))</f>
      </c>
      <c r="N79" s="57">
        <f>IF(OR($G79="",J79=""),"",IF(AND($G79&gt;0,J79&gt;0),J79/$T79,'Set-up'!$C$4/$T79))</f>
      </c>
      <c r="O79" s="58">
        <f>IF(OR(G79="",K79=""),"",IF(K79&gt;0,K79/T79,'Set-up'!$C$4/T79))</f>
      </c>
      <c r="P79" s="59"/>
      <c r="Q79" s="40">
        <v>75</v>
      </c>
      <c r="T79" s="61">
        <f t="shared" si="20"/>
        <v>0</v>
      </c>
      <c r="U79" s="44">
        <v>76</v>
      </c>
      <c r="V79" s="44"/>
      <c r="W79" s="67"/>
      <c r="Y79" s="61"/>
      <c r="AB79" s="112">
        <f t="shared" si="22"/>
      </c>
    </row>
    <row r="80" spans="1:28" ht="12.75" customHeight="1">
      <c r="A80" s="107">
        <f t="shared" si="23"/>
      </c>
      <c r="B80" s="108">
        <f t="shared" si="24"/>
      </c>
      <c r="C80" s="109"/>
      <c r="D80" s="110"/>
      <c r="E80" s="110"/>
      <c r="F80" s="55">
        <v>7</v>
      </c>
      <c r="G80" s="122"/>
      <c r="H80" s="141" t="str">
        <f t="shared" si="21"/>
        <v>0:00:00</v>
      </c>
      <c r="I80" s="119"/>
      <c r="J80" s="119"/>
      <c r="K80" s="117"/>
      <c r="L80" s="56">
        <f t="shared" si="19"/>
      </c>
      <c r="M80" s="57">
        <f>IF(OR($G80="",I80=""),"",IF(AND($G80&gt;0,I80&gt;0),I80/$T80,'Set-up'!$C$4/$T80))</f>
      </c>
      <c r="N80" s="57">
        <f>IF(OR($G80="",J80=""),"",IF(AND($G80&gt;0,J80&gt;0),J80/$T80,'Set-up'!$C$4/$T80))</f>
      </c>
      <c r="O80" s="58">
        <f>IF(OR(G80="",K80=""),"",IF(K80&gt;0,K80/T80,'Set-up'!$C$4/T80))</f>
      </c>
      <c r="P80" s="59"/>
      <c r="Q80" s="40">
        <v>76</v>
      </c>
      <c r="S80" s="60"/>
      <c r="T80" s="61">
        <f t="shared" si="20"/>
        <v>0</v>
      </c>
      <c r="U80" s="44">
        <v>77</v>
      </c>
      <c r="V80" s="44"/>
      <c r="W80" s="66"/>
      <c r="Y80" s="61"/>
      <c r="AB80" s="112">
        <f t="shared" si="22"/>
      </c>
    </row>
    <row r="81" spans="1:28" ht="12.75" customHeight="1">
      <c r="A81" s="107">
        <f t="shared" si="23"/>
      </c>
      <c r="B81" s="108">
        <f t="shared" si="24"/>
      </c>
      <c r="C81" s="109"/>
      <c r="D81" s="110"/>
      <c r="E81" s="110"/>
      <c r="F81" s="55">
        <v>8</v>
      </c>
      <c r="G81" s="122"/>
      <c r="H81" s="141" t="str">
        <f t="shared" si="21"/>
        <v>0:00:00</v>
      </c>
      <c r="I81" s="119"/>
      <c r="J81" s="119"/>
      <c r="K81" s="117"/>
      <c r="L81" s="56">
        <f t="shared" si="19"/>
      </c>
      <c r="M81" s="57">
        <f>IF(OR($G81="",I81=""),"",IF(AND($G81&gt;0,I81&gt;0),I81/$T81,'Set-up'!$C$4/$T81))</f>
      </c>
      <c r="N81" s="57">
        <f>IF(OR($G81="",J81=""),"",IF(AND($G81&gt;0,J81&gt;0),J81/$T81,'Set-up'!$C$4/$T81))</f>
      </c>
      <c r="O81" s="58">
        <f>IF(OR(G81="",K81=""),"",IF(K81&gt;0,K81/T81,'Set-up'!$C$4/T81))</f>
      </c>
      <c r="P81" s="59"/>
      <c r="Q81" s="40">
        <v>77</v>
      </c>
      <c r="S81" s="63"/>
      <c r="T81" s="61">
        <f t="shared" si="20"/>
        <v>0</v>
      </c>
      <c r="U81" s="44">
        <v>78</v>
      </c>
      <c r="V81" s="44"/>
      <c r="W81" s="67"/>
      <c r="Y81" s="61"/>
      <c r="AB81" s="112">
        <f t="shared" si="22"/>
      </c>
    </row>
    <row r="82" spans="1:28" ht="12.75" customHeight="1">
      <c r="A82" s="107">
        <f t="shared" si="23"/>
      </c>
      <c r="B82" s="108">
        <f t="shared" si="24"/>
      </c>
      <c r="C82" s="109"/>
      <c r="D82" s="110"/>
      <c r="E82" s="110"/>
      <c r="F82" s="55">
        <v>9</v>
      </c>
      <c r="G82" s="122"/>
      <c r="H82" s="141" t="str">
        <f t="shared" si="21"/>
        <v>0:00:00</v>
      </c>
      <c r="I82" s="119"/>
      <c r="J82" s="119"/>
      <c r="K82" s="117"/>
      <c r="L82" s="56">
        <f t="shared" si="19"/>
      </c>
      <c r="M82" s="57">
        <f>IF(OR($G82="",I82=""),"",IF(AND($G82&gt;0,I82&gt;0),I82/$T82,'Set-up'!$C$4/$T82))</f>
      </c>
      <c r="N82" s="57">
        <f>IF(OR($G82="",J82=""),"",IF(AND($G82&gt;0,J82&gt;0),J82/$T82,'Set-up'!$C$4/$T82))</f>
      </c>
      <c r="O82" s="58">
        <f>IF(OR(G82="",K82=""),"",IF(K82&gt;0,K82/T82,'Set-up'!$C$4/T82))</f>
      </c>
      <c r="P82" s="59"/>
      <c r="Q82" s="40">
        <v>78</v>
      </c>
      <c r="S82" s="63"/>
      <c r="T82" s="61">
        <f t="shared" si="20"/>
        <v>0</v>
      </c>
      <c r="U82" s="44">
        <v>79</v>
      </c>
      <c r="V82" s="44"/>
      <c r="W82" s="66"/>
      <c r="AB82" s="112">
        <f t="shared" si="22"/>
      </c>
    </row>
    <row r="83" spans="1:28" ht="12.75" customHeight="1">
      <c r="A83" s="107">
        <f t="shared" si="23"/>
      </c>
      <c r="B83" s="108">
        <f t="shared" si="24"/>
      </c>
      <c r="C83" s="109"/>
      <c r="D83" s="110"/>
      <c r="E83" s="110"/>
      <c r="F83" s="55">
        <v>10</v>
      </c>
      <c r="G83" s="151"/>
      <c r="H83" s="141" t="str">
        <f t="shared" si="21"/>
        <v>0:00:00</v>
      </c>
      <c r="I83" s="119"/>
      <c r="J83" s="119"/>
      <c r="K83" s="117"/>
      <c r="L83" s="56">
        <f t="shared" si="19"/>
      </c>
      <c r="M83" s="57">
        <f>IF(OR($G83="",I83=""),"",IF(AND($G83&gt;0,I83&gt;0),I83/$T83,'Set-up'!$C$4/$T83))</f>
      </c>
      <c r="N83" s="57">
        <f>IF(OR($G83="",J83=""),"",IF(AND($G83&gt;0,J83&gt;0),J83/$T83,'Set-up'!$C$4/$T83))</f>
      </c>
      <c r="O83" s="58">
        <f>IF(OR(G83="",K83=""),"",IF(K83&gt;0,K83/T83,'Set-up'!$C$4/T83))</f>
      </c>
      <c r="P83" s="59"/>
      <c r="Q83" s="40">
        <v>79</v>
      </c>
      <c r="S83" s="63"/>
      <c r="T83" s="61">
        <f t="shared" si="20"/>
        <v>0</v>
      </c>
      <c r="U83" s="44">
        <v>80</v>
      </c>
      <c r="V83" s="44"/>
      <c r="W83" s="67"/>
      <c r="AB83" s="112">
        <f t="shared" si="22"/>
      </c>
    </row>
    <row r="84" spans="1:28" ht="12.75" customHeight="1">
      <c r="A84" s="107">
        <f aca="true" t="shared" si="25" ref="A84:A93">IF($B$84&gt;1,$B$84,"")</f>
      </c>
      <c r="B84" s="104"/>
      <c r="C84" s="105"/>
      <c r="D84" s="106"/>
      <c r="E84" s="106"/>
      <c r="F84" s="55">
        <v>1</v>
      </c>
      <c r="G84" s="122"/>
      <c r="H84" s="141" t="str">
        <f t="shared" si="21"/>
        <v>0:00:00</v>
      </c>
      <c r="I84" s="121"/>
      <c r="J84" s="121"/>
      <c r="K84" s="117"/>
      <c r="L84" s="56">
        <f t="shared" si="19"/>
      </c>
      <c r="M84" s="57">
        <f>IF(OR($G84="",I84=""),"",IF(AND($G84&gt;0,I84&gt;0),I84/$T84,'Set-up'!$C$4/$T84))</f>
      </c>
      <c r="N84" s="57">
        <f>IF(OR($G84="",J84=""),"",IF(AND($G84&gt;0,J84&gt;0),J84/$T84,'Set-up'!$C$4/$T84))</f>
      </c>
      <c r="O84" s="58">
        <f>IF(OR(G84="",K84=""),"",IF(K84&gt;0,K84/T84,'Set-up'!$C$4/T84))</f>
      </c>
      <c r="P84" s="71"/>
      <c r="Q84" s="40">
        <v>80</v>
      </c>
      <c r="R84" s="40">
        <v>3000</v>
      </c>
      <c r="S84" s="60">
        <f>B84</f>
        <v>0</v>
      </c>
      <c r="T84" s="61">
        <f t="shared" si="20"/>
        <v>0</v>
      </c>
      <c r="U84" s="44">
        <v>81</v>
      </c>
      <c r="V84" s="44">
        <v>2187</v>
      </c>
      <c r="W84" s="66"/>
      <c r="Z84" s="40">
        <v>1620</v>
      </c>
      <c r="AA84" s="39">
        <v>1200</v>
      </c>
      <c r="AB84" s="112">
        <f t="shared" si="22"/>
      </c>
    </row>
    <row r="85" spans="1:28" ht="12.75" customHeight="1">
      <c r="A85" s="107">
        <f t="shared" si="25"/>
      </c>
      <c r="B85" s="108">
        <f aca="true" t="shared" si="26" ref="B85:B93">IF($B$84&gt;1,$B$84,"")</f>
      </c>
      <c r="C85" s="109"/>
      <c r="D85" s="110"/>
      <c r="E85" s="110"/>
      <c r="F85" s="55">
        <v>2</v>
      </c>
      <c r="G85" s="122"/>
      <c r="H85" s="141" t="str">
        <f t="shared" si="21"/>
        <v>0:00:00</v>
      </c>
      <c r="I85" s="121"/>
      <c r="J85" s="121"/>
      <c r="K85" s="117"/>
      <c r="L85" s="56">
        <f t="shared" si="19"/>
      </c>
      <c r="M85" s="57">
        <f>IF(OR($G85="",I85=""),"",IF(AND($G85&gt;0,I85&gt;0),I85/$T85,'Set-up'!$C$4/$T85))</f>
      </c>
      <c r="N85" s="57">
        <f>IF(OR($G85="",J85=""),"",IF(AND($G85&gt;0,J85&gt;0),J85/$T85,'Set-up'!$C$4/$T85))</f>
      </c>
      <c r="O85" s="58">
        <f>IF(OR(G85="",K85=""),"",IF(K85&gt;0,K85/T85,'Set-up'!$C$4/T85))</f>
      </c>
      <c r="P85" s="71"/>
      <c r="Q85" s="40">
        <v>81</v>
      </c>
      <c r="T85" s="61">
        <f t="shared" si="20"/>
        <v>0</v>
      </c>
      <c r="U85" s="44">
        <v>82</v>
      </c>
      <c r="V85" s="44"/>
      <c r="W85" s="67"/>
      <c r="AB85" s="112">
        <f t="shared" si="22"/>
      </c>
    </row>
    <row r="86" spans="1:28" ht="12.75" customHeight="1">
      <c r="A86" s="107">
        <f t="shared" si="25"/>
      </c>
      <c r="B86" s="108">
        <f t="shared" si="26"/>
      </c>
      <c r="C86" s="109"/>
      <c r="D86" s="110"/>
      <c r="E86" s="110"/>
      <c r="F86" s="55">
        <v>3</v>
      </c>
      <c r="G86" s="122"/>
      <c r="H86" s="141" t="str">
        <f t="shared" si="21"/>
        <v>0:00:00</v>
      </c>
      <c r="I86" s="121"/>
      <c r="J86" s="121"/>
      <c r="K86" s="117"/>
      <c r="L86" s="56">
        <f t="shared" si="19"/>
      </c>
      <c r="M86" s="57">
        <f>IF(OR($G86="",I86=""),"",IF(AND($G86&gt;0,I86&gt;0),I86/$T86,'Set-up'!$C$4/$T86))</f>
      </c>
      <c r="N86" s="57">
        <f>IF(OR($G86="",J86=""),"",IF(AND($G86&gt;0,J86&gt;0),J86/$T86,'Set-up'!$C$4/$T86))</f>
      </c>
      <c r="O86" s="58">
        <f>IF(OR(G86="",K86=""),"",IF(K86&gt;0,K86/T86,'Set-up'!$C$4/T86))</f>
      </c>
      <c r="P86" s="71"/>
      <c r="Q86" s="40">
        <v>82</v>
      </c>
      <c r="T86" s="61">
        <f t="shared" si="20"/>
        <v>0</v>
      </c>
      <c r="U86" s="44">
        <v>83</v>
      </c>
      <c r="V86" s="44"/>
      <c r="W86" s="66"/>
      <c r="AB86" s="112">
        <f t="shared" si="22"/>
      </c>
    </row>
    <row r="87" spans="1:28" ht="12.75" customHeight="1">
      <c r="A87" s="107">
        <f t="shared" si="25"/>
      </c>
      <c r="B87" s="108">
        <f t="shared" si="26"/>
      </c>
      <c r="C87" s="109"/>
      <c r="D87" s="110"/>
      <c r="E87" s="110"/>
      <c r="F87" s="55">
        <v>4</v>
      </c>
      <c r="G87" s="122"/>
      <c r="H87" s="141" t="str">
        <f t="shared" si="21"/>
        <v>0:00:00</v>
      </c>
      <c r="I87" s="121"/>
      <c r="J87" s="121"/>
      <c r="K87" s="117"/>
      <c r="L87" s="56">
        <f t="shared" si="19"/>
      </c>
      <c r="M87" s="57">
        <f>IF(OR($G87="",I87=""),"",IF(AND($G87&gt;0,I87&gt;0),I87/$T87,'Set-up'!$C$4/$T87))</f>
      </c>
      <c r="N87" s="57">
        <f>IF(OR($G87="",J87=""),"",IF(AND($G87&gt;0,J87&gt;0),J87/$T87,'Set-up'!$C$4/$T87))</f>
      </c>
      <c r="O87" s="58">
        <f>IF(OR(G87="",K87=""),"",IF(K87&gt;0,K87/T87,'Set-up'!$C$4/T87))</f>
      </c>
      <c r="P87" s="71"/>
      <c r="Q87" s="40">
        <v>83</v>
      </c>
      <c r="T87" s="61">
        <f t="shared" si="20"/>
        <v>0</v>
      </c>
      <c r="U87" s="44">
        <v>84</v>
      </c>
      <c r="V87" s="44"/>
      <c r="W87" s="67"/>
      <c r="AB87" s="112">
        <f t="shared" si="22"/>
      </c>
    </row>
    <row r="88" spans="1:28" ht="12.75" customHeight="1">
      <c r="A88" s="107">
        <f t="shared" si="25"/>
      </c>
      <c r="B88" s="108">
        <f t="shared" si="26"/>
      </c>
      <c r="C88" s="109"/>
      <c r="D88" s="110"/>
      <c r="E88" s="110"/>
      <c r="F88" s="55">
        <v>5</v>
      </c>
      <c r="G88" s="122"/>
      <c r="H88" s="141" t="str">
        <f t="shared" si="21"/>
        <v>0:00:00</v>
      </c>
      <c r="I88" s="121"/>
      <c r="J88" s="121"/>
      <c r="K88" s="117"/>
      <c r="L88" s="56">
        <f t="shared" si="19"/>
      </c>
      <c r="M88" s="57">
        <f>IF(OR($G88="",I88=""),"",IF(AND($G88&gt;0,I88&gt;0),I88/$T88,'Set-up'!$C$4/$T88))</f>
      </c>
      <c r="N88" s="57">
        <f>IF(OR($G88="",J88=""),"",IF(AND($G88&gt;0,J88&gt;0),J88/$T88,'Set-up'!$C$4/$T88))</f>
      </c>
      <c r="O88" s="58">
        <f>IF(OR(G88="",K88=""),"",IF(K88&gt;0,K88/T88,'Set-up'!$C$4/T88))</f>
      </c>
      <c r="P88" s="71"/>
      <c r="Q88" s="40">
        <v>84</v>
      </c>
      <c r="T88" s="61">
        <f t="shared" si="20"/>
        <v>0</v>
      </c>
      <c r="U88" s="44">
        <v>85</v>
      </c>
      <c r="V88" s="44"/>
      <c r="W88" s="66"/>
      <c r="AB88" s="112">
        <f t="shared" si="22"/>
      </c>
    </row>
    <row r="89" spans="1:28" ht="12.75" customHeight="1">
      <c r="A89" s="107">
        <f t="shared" si="25"/>
      </c>
      <c r="B89" s="108">
        <f t="shared" si="26"/>
      </c>
      <c r="C89" s="109"/>
      <c r="D89" s="110"/>
      <c r="E89" s="110"/>
      <c r="F89" s="55">
        <v>6</v>
      </c>
      <c r="G89" s="122"/>
      <c r="H89" s="141" t="str">
        <f t="shared" si="21"/>
        <v>0:00:00</v>
      </c>
      <c r="I89" s="121"/>
      <c r="J89" s="121"/>
      <c r="K89" s="117"/>
      <c r="L89" s="56">
        <f t="shared" si="19"/>
      </c>
      <c r="M89" s="57">
        <f>IF(OR($G89="",I89=""),"",IF(AND($G89&gt;0,I89&gt;0),I89/$T89,'Set-up'!$C$4/$T89))</f>
      </c>
      <c r="N89" s="57">
        <f>IF(OR($G89="",J89=""),"",IF(AND($G89&gt;0,J89&gt;0),J89/$T89,'Set-up'!$C$4/$T89))</f>
      </c>
      <c r="O89" s="58">
        <f>IF(OR(G89="",K89=""),"",IF(K89&gt;0,K89/T89,'Set-up'!$C$4/T89))</f>
      </c>
      <c r="P89" s="71"/>
      <c r="Q89" s="40">
        <v>85</v>
      </c>
      <c r="T89" s="61">
        <f t="shared" si="20"/>
        <v>0</v>
      </c>
      <c r="U89" s="44">
        <v>86</v>
      </c>
      <c r="V89" s="44"/>
      <c r="W89" s="67"/>
      <c r="AB89" s="112">
        <f t="shared" si="22"/>
      </c>
    </row>
    <row r="90" spans="1:28" ht="12.75" customHeight="1">
      <c r="A90" s="107">
        <f t="shared" si="25"/>
      </c>
      <c r="B90" s="108">
        <f t="shared" si="26"/>
      </c>
      <c r="C90" s="109"/>
      <c r="D90" s="110"/>
      <c r="E90" s="110"/>
      <c r="F90" s="55">
        <v>7</v>
      </c>
      <c r="G90" s="122"/>
      <c r="H90" s="141" t="str">
        <f t="shared" si="21"/>
        <v>0:00:00</v>
      </c>
      <c r="I90" s="121"/>
      <c r="J90" s="121"/>
      <c r="K90" s="117"/>
      <c r="L90" s="56">
        <f t="shared" si="19"/>
      </c>
      <c r="M90" s="57">
        <f>IF(OR($G90="",I90=""),"",IF(AND($G90&gt;0,I90&gt;0),I90/$T90,'Set-up'!$C$4/$T90))</f>
      </c>
      <c r="N90" s="57">
        <f>IF(OR($G90="",J90=""),"",IF(AND($G90&gt;0,J90&gt;0),J90/$T90,'Set-up'!$C$4/$T90))</f>
      </c>
      <c r="O90" s="58">
        <f>IF(OR(G90="",K90=""),"",IF(K90&gt;0,K90/T90,'Set-up'!$C$4/T90))</f>
      </c>
      <c r="P90" s="71"/>
      <c r="Q90" s="40">
        <v>86</v>
      </c>
      <c r="S90" s="60"/>
      <c r="T90" s="61">
        <f t="shared" si="20"/>
        <v>0</v>
      </c>
      <c r="U90" s="44">
        <v>87</v>
      </c>
      <c r="V90" s="44"/>
      <c r="W90" s="66"/>
      <c r="AB90" s="112">
        <f t="shared" si="22"/>
      </c>
    </row>
    <row r="91" spans="1:28" ht="12.75" customHeight="1">
      <c r="A91" s="107">
        <f t="shared" si="25"/>
      </c>
      <c r="B91" s="108">
        <f t="shared" si="26"/>
      </c>
      <c r="C91" s="109"/>
      <c r="D91" s="110"/>
      <c r="E91" s="110"/>
      <c r="F91" s="55">
        <v>8</v>
      </c>
      <c r="G91" s="122"/>
      <c r="H91" s="141" t="str">
        <f t="shared" si="21"/>
        <v>0:00:00</v>
      </c>
      <c r="I91" s="121"/>
      <c r="J91" s="121"/>
      <c r="K91" s="117"/>
      <c r="L91" s="56">
        <f t="shared" si="19"/>
      </c>
      <c r="M91" s="57">
        <f>IF(OR($G91="",I91=""),"",IF(AND($G91&gt;0,I91&gt;0),I91/$T91,'Set-up'!$C$4/$T91))</f>
      </c>
      <c r="N91" s="57">
        <f>IF(OR($G91="",J91=""),"",IF(AND($G91&gt;0,J91&gt;0),J91/$T91,'Set-up'!$C$4/$T91))</f>
      </c>
      <c r="O91" s="58">
        <f>IF(OR(G91="",K91=""),"",IF(K91&gt;0,K91/T91,'Set-up'!$C$4/T91))</f>
      </c>
      <c r="P91" s="71"/>
      <c r="Q91" s="40">
        <v>87</v>
      </c>
      <c r="S91" s="63"/>
      <c r="T91" s="61">
        <f t="shared" si="20"/>
        <v>0</v>
      </c>
      <c r="U91" s="44">
        <v>88</v>
      </c>
      <c r="V91" s="44"/>
      <c r="AB91" s="112">
        <f t="shared" si="22"/>
      </c>
    </row>
    <row r="92" spans="1:28" ht="12.75" customHeight="1">
      <c r="A92" s="107">
        <f t="shared" si="25"/>
      </c>
      <c r="B92" s="108">
        <f t="shared" si="26"/>
      </c>
      <c r="C92" s="109"/>
      <c r="D92" s="110"/>
      <c r="E92" s="110"/>
      <c r="F92" s="55">
        <v>9</v>
      </c>
      <c r="G92" s="122"/>
      <c r="H92" s="141" t="str">
        <f t="shared" si="21"/>
        <v>0:00:00</v>
      </c>
      <c r="I92" s="121"/>
      <c r="J92" s="121"/>
      <c r="K92" s="117"/>
      <c r="L92" s="56">
        <f t="shared" si="19"/>
      </c>
      <c r="M92" s="57">
        <f>IF(OR($G92="",I92=""),"",IF(AND($G92&gt;0,I92&gt;0),I92/$T92,'Set-up'!$C$4/$T92))</f>
      </c>
      <c r="N92" s="57">
        <f>IF(OR($G92="",J92=""),"",IF(AND($G92&gt;0,J92&gt;0),J92/$T92,'Set-up'!$C$4/$T92))</f>
      </c>
      <c r="O92" s="58">
        <f>IF(OR(G92="",K92=""),"",IF(K92&gt;0,K92/T92,'Set-up'!$C$4/T92))</f>
      </c>
      <c r="P92" s="71"/>
      <c r="Q92" s="40">
        <v>88</v>
      </c>
      <c r="S92" s="63"/>
      <c r="T92" s="61">
        <f t="shared" si="20"/>
        <v>0</v>
      </c>
      <c r="U92" s="44">
        <v>89</v>
      </c>
      <c r="V92" s="44"/>
      <c r="AB92" s="112">
        <f t="shared" si="22"/>
      </c>
    </row>
    <row r="93" spans="1:28" ht="12.75" customHeight="1">
      <c r="A93" s="107">
        <f t="shared" si="25"/>
      </c>
      <c r="B93" s="108">
        <f t="shared" si="26"/>
      </c>
      <c r="C93" s="109"/>
      <c r="D93" s="110"/>
      <c r="E93" s="110"/>
      <c r="F93" s="55">
        <v>10</v>
      </c>
      <c r="G93" s="151"/>
      <c r="H93" s="141" t="str">
        <f t="shared" si="21"/>
        <v>0:00:00</v>
      </c>
      <c r="I93" s="121"/>
      <c r="J93" s="121"/>
      <c r="K93" s="117"/>
      <c r="L93" s="56">
        <f t="shared" si="19"/>
      </c>
      <c r="M93" s="57">
        <f>IF(OR($G93="",I93=""),"",IF(AND($G93&gt;0,I93&gt;0),I93/$T93,'Set-up'!$C$4/$T93))</f>
      </c>
      <c r="N93" s="57">
        <f>IF(OR($G93="",J93=""),"",IF(AND($G93&gt;0,J93&gt;0),J93/$T93,'Set-up'!$C$4/$T93))</f>
      </c>
      <c r="O93" s="58">
        <f>IF(OR(G93="",K93=""),"",IF(K93&gt;0,K93/T93,'Set-up'!$C$4/T93))</f>
      </c>
      <c r="P93" s="71"/>
      <c r="Q93" s="40">
        <v>89</v>
      </c>
      <c r="S93" s="63"/>
      <c r="T93" s="61">
        <f t="shared" si="20"/>
        <v>0</v>
      </c>
      <c r="U93" s="44">
        <v>90</v>
      </c>
      <c r="V93" s="44"/>
      <c r="AB93" s="112">
        <f t="shared" si="22"/>
      </c>
    </row>
    <row r="94" spans="1:28" ht="12.75" customHeight="1">
      <c r="A94" s="107">
        <f aca="true" t="shared" si="27" ref="A94:A103">IF($B$94&gt;1,$B$94,"")</f>
      </c>
      <c r="B94" s="104"/>
      <c r="C94" s="105"/>
      <c r="D94" s="106"/>
      <c r="E94" s="106"/>
      <c r="F94" s="55">
        <v>1</v>
      </c>
      <c r="G94" s="122"/>
      <c r="H94" s="141" t="str">
        <f t="shared" si="21"/>
        <v>0:00:00</v>
      </c>
      <c r="I94" s="121"/>
      <c r="J94" s="121"/>
      <c r="K94" s="117"/>
      <c r="L94" s="56">
        <f t="shared" si="19"/>
      </c>
      <c r="M94" s="57">
        <f>IF(OR($G94="",I94=""),"",IF(AND($G94&gt;0,I94&gt;0),I94/$T94,'Set-up'!$C$4/$T94))</f>
      </c>
      <c r="N94" s="57">
        <f>IF(OR($G94="",J94=""),"",IF(AND($G94&gt;0,J94&gt;0),J94/$T94,'Set-up'!$C$4/$T94))</f>
      </c>
      <c r="O94" s="58">
        <f>IF(OR(G94="",K94=""),"",IF(K94&gt;0,K94/T94,'Set-up'!$C$4/T94))</f>
      </c>
      <c r="P94" s="59"/>
      <c r="Q94" s="40">
        <v>90</v>
      </c>
      <c r="R94" s="40">
        <v>3000</v>
      </c>
      <c r="S94" s="60">
        <f>B94</f>
        <v>0</v>
      </c>
      <c r="T94" s="61">
        <f t="shared" si="20"/>
        <v>0</v>
      </c>
      <c r="U94" s="44">
        <v>91</v>
      </c>
      <c r="V94" s="44">
        <v>2187</v>
      </c>
      <c r="Z94" s="40">
        <v>1620</v>
      </c>
      <c r="AA94" s="39">
        <v>1200</v>
      </c>
      <c r="AB94" s="112">
        <f t="shared" si="22"/>
      </c>
    </row>
    <row r="95" spans="1:28" ht="12.75" customHeight="1">
      <c r="A95" s="107">
        <f t="shared" si="27"/>
      </c>
      <c r="B95" s="108">
        <f aca="true" t="shared" si="28" ref="B95:B103">IF($B$94&gt;1,$B$94,"")</f>
      </c>
      <c r="C95" s="109"/>
      <c r="D95" s="110"/>
      <c r="E95" s="110"/>
      <c r="F95" s="55">
        <v>2</v>
      </c>
      <c r="G95" s="122"/>
      <c r="H95" s="141" t="str">
        <f t="shared" si="21"/>
        <v>0:00:00</v>
      </c>
      <c r="I95" s="121"/>
      <c r="J95" s="121"/>
      <c r="K95" s="117"/>
      <c r="L95" s="56">
        <f t="shared" si="19"/>
      </c>
      <c r="M95" s="57">
        <f>IF(OR($G95="",I95=""),"",IF(AND($G95&gt;0,I95&gt;0),I95/$T95,'Set-up'!$C$4/$T95))</f>
      </c>
      <c r="N95" s="57">
        <f>IF(OR($G95="",J95=""),"",IF(AND($G95&gt;0,J95&gt;0),J95/$T95,'Set-up'!$C$4/$T95))</f>
      </c>
      <c r="O95" s="58">
        <f>IF(OR(G95="",K95=""),"",IF(K95&gt;0,K95/T95,'Set-up'!$C$4/T95))</f>
      </c>
      <c r="P95" s="59"/>
      <c r="Q95" s="40">
        <v>91</v>
      </c>
      <c r="T95" s="61">
        <f t="shared" si="20"/>
        <v>0</v>
      </c>
      <c r="U95" s="44">
        <v>92</v>
      </c>
      <c r="V95" s="44"/>
      <c r="AB95" s="112">
        <f t="shared" si="22"/>
      </c>
    </row>
    <row r="96" spans="1:28" ht="12.75" customHeight="1">
      <c r="A96" s="107">
        <f t="shared" si="27"/>
      </c>
      <c r="B96" s="108">
        <f t="shared" si="28"/>
      </c>
      <c r="C96" s="109"/>
      <c r="D96" s="110"/>
      <c r="E96" s="110"/>
      <c r="F96" s="55">
        <v>3</v>
      </c>
      <c r="G96" s="122"/>
      <c r="H96" s="141" t="str">
        <f t="shared" si="21"/>
        <v>0:00:00</v>
      </c>
      <c r="I96" s="121"/>
      <c r="J96" s="121"/>
      <c r="K96" s="117"/>
      <c r="L96" s="56">
        <f t="shared" si="19"/>
      </c>
      <c r="M96" s="57">
        <f>IF(OR($G96="",I96=""),"",IF(AND($G96&gt;0,I96&gt;0),I96/$T96,'Set-up'!$C$4/$T96))</f>
      </c>
      <c r="N96" s="57">
        <f>IF(OR($G96="",J96=""),"",IF(AND($G96&gt;0,J96&gt;0),J96/$T96,'Set-up'!$C$4/$T96))</f>
      </c>
      <c r="O96" s="58">
        <f>IF(OR(G96="",K96=""),"",IF(K96&gt;0,K96/T96,'Set-up'!$C$4/T96))</f>
      </c>
      <c r="P96" s="59"/>
      <c r="Q96" s="40">
        <v>92</v>
      </c>
      <c r="T96" s="61">
        <f t="shared" si="20"/>
        <v>0</v>
      </c>
      <c r="U96" s="44">
        <v>93</v>
      </c>
      <c r="V96" s="44"/>
      <c r="AB96" s="112">
        <f t="shared" si="22"/>
      </c>
    </row>
    <row r="97" spans="1:28" ht="12.75" customHeight="1">
      <c r="A97" s="107">
        <f t="shared" si="27"/>
      </c>
      <c r="B97" s="108">
        <f t="shared" si="28"/>
      </c>
      <c r="C97" s="109"/>
      <c r="D97" s="110"/>
      <c r="E97" s="110"/>
      <c r="F97" s="55">
        <v>4</v>
      </c>
      <c r="G97" s="122"/>
      <c r="H97" s="141" t="str">
        <f t="shared" si="21"/>
        <v>0:00:00</v>
      </c>
      <c r="I97" s="121"/>
      <c r="J97" s="121"/>
      <c r="K97" s="117"/>
      <c r="L97" s="56">
        <f t="shared" si="19"/>
      </c>
      <c r="M97" s="57">
        <f>IF(OR($G97="",I97=""),"",IF(AND($G97&gt;0,I97&gt;0),I97/$T97,'Set-up'!$C$4/$T97))</f>
      </c>
      <c r="N97" s="57">
        <f>IF(OR($G97="",J97=""),"",IF(AND($G97&gt;0,J97&gt;0),J97/$T97,'Set-up'!$C$4/$T97))</f>
      </c>
      <c r="O97" s="58">
        <f>IF(OR(G97="",K97=""),"",IF(K97&gt;0,K97/T97,'Set-up'!$C$4/T97))</f>
      </c>
      <c r="P97" s="59"/>
      <c r="Q97" s="40">
        <v>93</v>
      </c>
      <c r="T97" s="61">
        <f t="shared" si="20"/>
        <v>0</v>
      </c>
      <c r="U97" s="44">
        <v>94</v>
      </c>
      <c r="V97" s="44"/>
      <c r="AB97" s="112">
        <f t="shared" si="22"/>
      </c>
    </row>
    <row r="98" spans="1:28" ht="12.75" customHeight="1">
      <c r="A98" s="107">
        <f t="shared" si="27"/>
      </c>
      <c r="B98" s="108">
        <f t="shared" si="28"/>
      </c>
      <c r="C98" s="109"/>
      <c r="D98" s="110"/>
      <c r="E98" s="110"/>
      <c r="F98" s="55">
        <v>5</v>
      </c>
      <c r="G98" s="122"/>
      <c r="H98" s="141" t="str">
        <f t="shared" si="21"/>
        <v>0:00:00</v>
      </c>
      <c r="I98" s="121"/>
      <c r="J98" s="121"/>
      <c r="K98" s="117"/>
      <c r="L98" s="56">
        <f t="shared" si="19"/>
      </c>
      <c r="M98" s="57">
        <f>IF(OR($G98="",I98=""),"",IF(AND($G98&gt;0,I98&gt;0),I98/$T98,'Set-up'!$C$4/$T98))</f>
      </c>
      <c r="N98" s="57">
        <f>IF(OR($G98="",J98=""),"",IF(AND($G98&gt;0,J98&gt;0),J98/$T98,'Set-up'!$C$4/$T98))</f>
      </c>
      <c r="O98" s="58">
        <f>IF(OR(G98="",K98=""),"",IF(K98&gt;0,K98/T98,'Set-up'!$C$4/T98))</f>
      </c>
      <c r="P98" s="59"/>
      <c r="Q98" s="40">
        <v>94</v>
      </c>
      <c r="T98" s="61">
        <f t="shared" si="20"/>
        <v>0</v>
      </c>
      <c r="U98" s="44">
        <v>95</v>
      </c>
      <c r="V98" s="44"/>
      <c r="AB98" s="112">
        <f t="shared" si="22"/>
      </c>
    </row>
    <row r="99" spans="1:28" ht="12.75" customHeight="1">
      <c r="A99" s="107">
        <f t="shared" si="27"/>
      </c>
      <c r="B99" s="108">
        <f t="shared" si="28"/>
      </c>
      <c r="C99" s="109"/>
      <c r="D99" s="110"/>
      <c r="E99" s="110"/>
      <c r="F99" s="55">
        <v>6</v>
      </c>
      <c r="G99" s="122"/>
      <c r="H99" s="141" t="str">
        <f t="shared" si="21"/>
        <v>0:00:00</v>
      </c>
      <c r="I99" s="121"/>
      <c r="J99" s="121"/>
      <c r="K99" s="117"/>
      <c r="L99" s="56">
        <f t="shared" si="19"/>
      </c>
      <c r="M99" s="57">
        <f>IF(OR($G99="",I99=""),"",IF(AND($G99&gt;0,I99&gt;0),I99/$T99,'Set-up'!$C$4/$T99))</f>
      </c>
      <c r="N99" s="57">
        <f>IF(OR($G99="",J99=""),"",IF(AND($G99&gt;0,J99&gt;0),J99/$T99,'Set-up'!$C$4/$T99))</f>
      </c>
      <c r="O99" s="58">
        <f>IF(OR(G99="",K99=""),"",IF(K99&gt;0,K99/T99,'Set-up'!$C$4/T99))</f>
      </c>
      <c r="P99" s="59"/>
      <c r="Q99" s="40">
        <v>95</v>
      </c>
      <c r="T99" s="61">
        <f t="shared" si="20"/>
        <v>0</v>
      </c>
      <c r="U99" s="44">
        <v>96</v>
      </c>
      <c r="V99" s="44"/>
      <c r="AB99" s="112">
        <f t="shared" si="22"/>
      </c>
    </row>
    <row r="100" spans="1:28" ht="12.75" customHeight="1">
      <c r="A100" s="107">
        <f t="shared" si="27"/>
      </c>
      <c r="B100" s="108">
        <f t="shared" si="28"/>
      </c>
      <c r="C100" s="109"/>
      <c r="D100" s="110"/>
      <c r="E100" s="110"/>
      <c r="F100" s="55">
        <v>7</v>
      </c>
      <c r="G100" s="122"/>
      <c r="H100" s="141" t="str">
        <f t="shared" si="21"/>
        <v>0:00:00</v>
      </c>
      <c r="I100" s="121"/>
      <c r="J100" s="121"/>
      <c r="K100" s="117"/>
      <c r="L100" s="56">
        <f t="shared" si="19"/>
      </c>
      <c r="M100" s="57">
        <f>IF(OR($G100="",I100=""),"",IF(AND($G100&gt;0,I100&gt;0),I100/$T100,'Set-up'!$C$4/$T100))</f>
      </c>
      <c r="N100" s="57">
        <f>IF(OR($G100="",J100=""),"",IF(AND($G100&gt;0,J100&gt;0),J100/$T100,'Set-up'!$C$4/$T100))</f>
      </c>
      <c r="O100" s="58">
        <f>IF(OR(G100="",K100=""),"",IF(K100&gt;0,K100/T100,'Set-up'!$C$4/T100))</f>
      </c>
      <c r="P100" s="59"/>
      <c r="Q100" s="40">
        <v>96</v>
      </c>
      <c r="S100" s="60"/>
      <c r="T100" s="61">
        <f t="shared" si="20"/>
        <v>0</v>
      </c>
      <c r="U100" s="44">
        <v>97</v>
      </c>
      <c r="V100" s="44"/>
      <c r="AB100" s="112">
        <f t="shared" si="22"/>
      </c>
    </row>
    <row r="101" spans="1:28" ht="12.75" customHeight="1">
      <c r="A101" s="107">
        <f t="shared" si="27"/>
      </c>
      <c r="B101" s="108">
        <f t="shared" si="28"/>
      </c>
      <c r="C101" s="109"/>
      <c r="D101" s="110"/>
      <c r="E101" s="110"/>
      <c r="F101" s="55">
        <v>8</v>
      </c>
      <c r="G101" s="122"/>
      <c r="H101" s="141" t="str">
        <f t="shared" si="21"/>
        <v>0:00:00</v>
      </c>
      <c r="I101" s="121"/>
      <c r="J101" s="121"/>
      <c r="K101" s="117"/>
      <c r="L101" s="56">
        <f t="shared" si="19"/>
      </c>
      <c r="M101" s="57">
        <f>IF(OR($G101="",I101=""),"",IF(AND($G101&gt;0,I101&gt;0),I101/$T101,'Set-up'!$C$4/$T101))</f>
      </c>
      <c r="N101" s="57">
        <f>IF(OR($G101="",J101=""),"",IF(AND($G101&gt;0,J101&gt;0),J101/$T101,'Set-up'!$C$4/$T101))</f>
      </c>
      <c r="O101" s="58">
        <f>IF(OR(G101="",K101=""),"",IF(K101&gt;0,K101/T101,'Set-up'!$C$4/T101))</f>
      </c>
      <c r="P101" s="59"/>
      <c r="Q101" s="40">
        <v>97</v>
      </c>
      <c r="S101" s="63"/>
      <c r="T101" s="61">
        <f t="shared" si="20"/>
        <v>0</v>
      </c>
      <c r="U101" s="44">
        <v>98</v>
      </c>
      <c r="V101" s="44"/>
      <c r="AB101" s="112">
        <f t="shared" si="22"/>
      </c>
    </row>
    <row r="102" spans="1:28" ht="12.75" customHeight="1">
      <c r="A102" s="107">
        <f t="shared" si="27"/>
      </c>
      <c r="B102" s="108">
        <f t="shared" si="28"/>
      </c>
      <c r="C102" s="109"/>
      <c r="D102" s="110"/>
      <c r="E102" s="110"/>
      <c r="F102" s="55">
        <v>9</v>
      </c>
      <c r="G102" s="122"/>
      <c r="H102" s="141" t="str">
        <f t="shared" si="21"/>
        <v>0:00:00</v>
      </c>
      <c r="I102" s="121"/>
      <c r="J102" s="121"/>
      <c r="K102" s="117"/>
      <c r="L102" s="56">
        <f t="shared" si="19"/>
      </c>
      <c r="M102" s="57">
        <f>IF(OR($G102="",I102=""),"",IF(AND($G102&gt;0,I102&gt;0),I102/$T102,'Set-up'!$C$4/$T102))</f>
      </c>
      <c r="N102" s="57">
        <f>IF(OR($G102="",J102=""),"",IF(AND($G102&gt;0,J102&gt;0),J102/$T102,'Set-up'!$C$4/$T102))</f>
      </c>
      <c r="O102" s="58">
        <f>IF(OR(G102="",K102=""),"",IF(K102&gt;0,K102/T102,'Set-up'!$C$4/T102))</f>
      </c>
      <c r="P102" s="59"/>
      <c r="Q102" s="40">
        <v>98</v>
      </c>
      <c r="S102" s="63"/>
      <c r="T102" s="61">
        <f t="shared" si="20"/>
        <v>0</v>
      </c>
      <c r="U102" s="44">
        <v>99</v>
      </c>
      <c r="V102" s="44"/>
      <c r="AB102" s="112">
        <f t="shared" si="22"/>
      </c>
    </row>
    <row r="103" spans="1:28" ht="12.75" customHeight="1">
      <c r="A103" s="107">
        <f t="shared" si="27"/>
      </c>
      <c r="B103" s="108">
        <f t="shared" si="28"/>
      </c>
      <c r="C103" s="109"/>
      <c r="D103" s="110"/>
      <c r="E103" s="110"/>
      <c r="F103" s="55">
        <v>10</v>
      </c>
      <c r="G103" s="151"/>
      <c r="H103" s="141" t="str">
        <f t="shared" si="21"/>
        <v>0:00:00</v>
      </c>
      <c r="I103" s="121"/>
      <c r="J103" s="121"/>
      <c r="K103" s="117"/>
      <c r="L103" s="56">
        <f t="shared" si="19"/>
      </c>
      <c r="M103" s="57">
        <f>IF(OR($G103="",I103=""),"",IF(AND($G103&gt;0,I103&gt;0),I103/$T103,'Set-up'!$C$4/$T103))</f>
      </c>
      <c r="N103" s="57">
        <f>IF(OR($G103="",J103=""),"",IF(AND($G103&gt;0,J103&gt;0),J103/$T103,'Set-up'!$C$4/$T103))</f>
      </c>
      <c r="O103" s="58">
        <f>IF(OR(G103="",K103=""),"",IF(K103&gt;0,K103/T103,'Set-up'!$C$4/T103))</f>
      </c>
      <c r="P103" s="59"/>
      <c r="Q103" s="40">
        <v>99</v>
      </c>
      <c r="S103" s="63"/>
      <c r="T103" s="61">
        <f t="shared" si="20"/>
        <v>0</v>
      </c>
      <c r="U103" s="44">
        <v>100</v>
      </c>
      <c r="V103" s="44"/>
      <c r="AB103" s="112">
        <f t="shared" si="22"/>
      </c>
    </row>
    <row r="104" spans="1:22" ht="12.75" customHeight="1">
      <c r="A104" s="53"/>
      <c r="B104" s="54"/>
      <c r="C104" s="97"/>
      <c r="D104" s="102"/>
      <c r="E104" s="102"/>
      <c r="F104" s="55"/>
      <c r="G104" s="55"/>
      <c r="H104" s="142"/>
      <c r="I104" s="70"/>
      <c r="J104" s="70"/>
      <c r="K104" s="65"/>
      <c r="L104" s="56"/>
      <c r="M104" s="57"/>
      <c r="N104" s="57"/>
      <c r="O104" s="58"/>
      <c r="P104" s="59"/>
      <c r="S104" s="63"/>
      <c r="T104" s="61"/>
      <c r="U104" s="44"/>
      <c r="V104" s="44"/>
    </row>
    <row r="105" spans="1:22" ht="12.75" customHeight="1">
      <c r="A105" s="53"/>
      <c r="B105" s="54"/>
      <c r="C105" s="97"/>
      <c r="D105" s="102"/>
      <c r="E105" s="102"/>
      <c r="F105" s="55"/>
      <c r="G105" s="55"/>
      <c r="H105" s="142"/>
      <c r="I105" s="70"/>
      <c r="J105" s="70"/>
      <c r="K105" s="65"/>
      <c r="L105" s="56"/>
      <c r="M105" s="57"/>
      <c r="N105" s="57"/>
      <c r="O105" s="58"/>
      <c r="P105" s="59"/>
      <c r="S105" s="63"/>
      <c r="T105" s="61"/>
      <c r="U105" s="44"/>
      <c r="V105" s="44"/>
    </row>
    <row r="106" spans="1:22" ht="12.75" customHeight="1">
      <c r="A106" s="53"/>
      <c r="B106" s="54"/>
      <c r="C106" s="97"/>
      <c r="D106" s="102"/>
      <c r="E106" s="102"/>
      <c r="F106" s="55"/>
      <c r="G106" s="55"/>
      <c r="H106" s="142"/>
      <c r="I106" s="70"/>
      <c r="J106" s="70"/>
      <c r="K106" s="65"/>
      <c r="L106" s="56"/>
      <c r="M106" s="57"/>
      <c r="N106" s="57"/>
      <c r="O106" s="58"/>
      <c r="P106" s="59"/>
      <c r="S106" s="63"/>
      <c r="T106" s="61"/>
      <c r="U106" s="44"/>
      <c r="V106" s="44"/>
    </row>
    <row r="107" spans="1:22" ht="12.75" customHeight="1">
      <c r="A107" s="53"/>
      <c r="B107" s="54"/>
      <c r="C107" s="97"/>
      <c r="D107" s="102"/>
      <c r="E107" s="102"/>
      <c r="F107" s="55"/>
      <c r="G107" s="55"/>
      <c r="H107" s="142"/>
      <c r="I107" s="70"/>
      <c r="J107" s="70"/>
      <c r="K107" s="65"/>
      <c r="L107" s="56"/>
      <c r="M107" s="57"/>
      <c r="N107" s="57"/>
      <c r="O107" s="58"/>
      <c r="P107" s="59"/>
      <c r="S107" s="63"/>
      <c r="T107" s="61"/>
      <c r="U107" s="44"/>
      <c r="V107" s="44"/>
    </row>
    <row r="108" spans="1:22" ht="12.75" customHeight="1">
      <c r="A108" s="53"/>
      <c r="B108" s="54"/>
      <c r="C108" s="97"/>
      <c r="D108" s="102"/>
      <c r="E108" s="102"/>
      <c r="F108" s="55"/>
      <c r="G108" s="55"/>
      <c r="H108" s="142"/>
      <c r="I108" s="70"/>
      <c r="J108" s="70"/>
      <c r="K108" s="65"/>
      <c r="L108" s="56"/>
      <c r="M108" s="57"/>
      <c r="N108" s="57"/>
      <c r="O108" s="58"/>
      <c r="P108" s="59"/>
      <c r="S108" s="63"/>
      <c r="T108" s="61"/>
      <c r="U108" s="44"/>
      <c r="V108" s="44"/>
    </row>
    <row r="109" spans="1:22" ht="12.75" customHeight="1">
      <c r="A109" s="53"/>
      <c r="B109" s="54"/>
      <c r="C109" s="97"/>
      <c r="D109" s="102"/>
      <c r="E109" s="102"/>
      <c r="F109" s="55"/>
      <c r="G109" s="55"/>
      <c r="H109" s="143"/>
      <c r="I109" s="70"/>
      <c r="J109" s="70"/>
      <c r="K109" s="65"/>
      <c r="L109" s="56"/>
      <c r="M109" s="57"/>
      <c r="N109" s="57"/>
      <c r="O109" s="58"/>
      <c r="P109" s="59"/>
      <c r="S109" s="63"/>
      <c r="T109" s="61"/>
      <c r="U109" s="44"/>
      <c r="V109" s="44"/>
    </row>
    <row r="110" spans="1:22" ht="12.75" customHeight="1">
      <c r="A110" s="53"/>
      <c r="B110" s="54"/>
      <c r="C110" s="97"/>
      <c r="D110" s="102"/>
      <c r="E110" s="102"/>
      <c r="F110" s="55"/>
      <c r="G110" s="55"/>
      <c r="H110" s="143"/>
      <c r="I110" s="70"/>
      <c r="J110" s="70"/>
      <c r="K110" s="65"/>
      <c r="L110" s="56"/>
      <c r="M110" s="57"/>
      <c r="N110" s="57"/>
      <c r="O110" s="58"/>
      <c r="P110" s="59"/>
      <c r="T110" s="61"/>
      <c r="U110" s="44"/>
      <c r="V110" s="44"/>
    </row>
    <row r="111" spans="1:22" ht="12.75" customHeight="1">
      <c r="A111" s="53"/>
      <c r="B111" s="54"/>
      <c r="C111" s="97"/>
      <c r="D111" s="102"/>
      <c r="E111" s="102"/>
      <c r="F111" s="55"/>
      <c r="G111" s="55"/>
      <c r="H111" s="143"/>
      <c r="I111" s="70"/>
      <c r="J111" s="70"/>
      <c r="K111" s="65"/>
      <c r="L111" s="56"/>
      <c r="M111" s="57"/>
      <c r="N111" s="57"/>
      <c r="O111" s="58"/>
      <c r="P111" s="59"/>
      <c r="T111" s="61"/>
      <c r="U111" s="44"/>
      <c r="V111" s="44"/>
    </row>
    <row r="112" spans="1:22" ht="12.75" customHeight="1">
      <c r="A112" s="53"/>
      <c r="B112" s="54"/>
      <c r="C112" s="97"/>
      <c r="D112" s="102"/>
      <c r="E112" s="102"/>
      <c r="F112" s="55"/>
      <c r="G112" s="55"/>
      <c r="H112" s="143"/>
      <c r="I112" s="70"/>
      <c r="J112" s="70"/>
      <c r="K112" s="65"/>
      <c r="L112" s="56"/>
      <c r="M112" s="57"/>
      <c r="N112" s="57"/>
      <c r="O112" s="58"/>
      <c r="P112" s="59"/>
      <c r="T112" s="61"/>
      <c r="U112" s="44"/>
      <c r="V112" s="44"/>
    </row>
    <row r="113" spans="1:22" ht="12.75" customHeight="1">
      <c r="A113" s="53"/>
      <c r="B113" s="54"/>
      <c r="C113" s="97"/>
      <c r="D113" s="102"/>
      <c r="E113" s="102"/>
      <c r="F113" s="55"/>
      <c r="G113" s="55"/>
      <c r="H113" s="143"/>
      <c r="I113" s="70"/>
      <c r="J113" s="70"/>
      <c r="K113" s="65"/>
      <c r="L113" s="56"/>
      <c r="M113" s="57"/>
      <c r="N113" s="57"/>
      <c r="O113" s="58"/>
      <c r="P113" s="59"/>
      <c r="T113" s="61"/>
      <c r="U113" s="44"/>
      <c r="V113" s="44"/>
    </row>
    <row r="114" spans="1:28" s="73" customFormat="1" ht="12.75" customHeight="1">
      <c r="A114" s="53"/>
      <c r="B114" s="54"/>
      <c r="C114" s="97"/>
      <c r="D114" s="102"/>
      <c r="E114" s="102"/>
      <c r="F114" s="55"/>
      <c r="G114" s="55"/>
      <c r="H114" s="142"/>
      <c r="I114" s="70"/>
      <c r="J114" s="70"/>
      <c r="K114" s="65"/>
      <c r="L114" s="56"/>
      <c r="M114" s="57"/>
      <c r="N114" s="57"/>
      <c r="O114" s="58"/>
      <c r="P114" s="59"/>
      <c r="Q114" s="40"/>
      <c r="R114" s="40"/>
      <c r="S114" s="41"/>
      <c r="T114" s="61"/>
      <c r="U114" s="44"/>
      <c r="V114" s="44"/>
      <c r="W114" s="41"/>
      <c r="X114" s="41"/>
      <c r="Y114" s="72"/>
      <c r="Z114" s="67"/>
      <c r="AA114" s="100"/>
      <c r="AB114" s="113"/>
    </row>
    <row r="115" spans="1:22" ht="12.75" customHeight="1">
      <c r="A115" s="53"/>
      <c r="B115" s="54"/>
      <c r="C115" s="97"/>
      <c r="D115" s="102"/>
      <c r="E115" s="102"/>
      <c r="F115" s="55"/>
      <c r="G115" s="55"/>
      <c r="H115" s="142"/>
      <c r="I115" s="70"/>
      <c r="J115" s="70"/>
      <c r="K115" s="65"/>
      <c r="L115" s="56"/>
      <c r="M115" s="57"/>
      <c r="N115" s="57"/>
      <c r="O115" s="58"/>
      <c r="P115" s="59"/>
      <c r="T115" s="61"/>
      <c r="U115" s="44"/>
      <c r="V115" s="44"/>
    </row>
    <row r="116" spans="1:22" ht="12.75" customHeight="1">
      <c r="A116" s="53"/>
      <c r="B116" s="54"/>
      <c r="C116" s="97"/>
      <c r="D116" s="102"/>
      <c r="E116" s="102"/>
      <c r="F116" s="55"/>
      <c r="G116" s="55"/>
      <c r="H116" s="142"/>
      <c r="I116" s="70"/>
      <c r="J116" s="70"/>
      <c r="K116" s="65"/>
      <c r="L116" s="56"/>
      <c r="M116" s="57"/>
      <c r="N116" s="57"/>
      <c r="O116" s="58"/>
      <c r="P116" s="59"/>
      <c r="S116" s="60"/>
      <c r="T116" s="61"/>
      <c r="U116" s="44"/>
      <c r="V116" s="44"/>
    </row>
    <row r="117" spans="1:22" ht="12.75" customHeight="1">
      <c r="A117" s="53"/>
      <c r="B117" s="54"/>
      <c r="C117" s="97"/>
      <c r="D117" s="102"/>
      <c r="E117" s="102"/>
      <c r="F117" s="55"/>
      <c r="G117" s="55"/>
      <c r="H117" s="142"/>
      <c r="I117" s="70"/>
      <c r="J117" s="70"/>
      <c r="K117" s="65"/>
      <c r="L117" s="56"/>
      <c r="M117" s="57"/>
      <c r="N117" s="57"/>
      <c r="O117" s="58"/>
      <c r="P117" s="59"/>
      <c r="T117" s="61"/>
      <c r="U117" s="44"/>
      <c r="V117" s="44"/>
    </row>
    <row r="118" spans="1:22" ht="12.75" customHeight="1">
      <c r="A118" s="53"/>
      <c r="B118" s="54"/>
      <c r="C118" s="97"/>
      <c r="D118" s="102"/>
      <c r="E118" s="102"/>
      <c r="F118" s="55"/>
      <c r="G118" s="55"/>
      <c r="H118" s="142"/>
      <c r="I118" s="70"/>
      <c r="J118" s="70"/>
      <c r="K118" s="65"/>
      <c r="L118" s="56"/>
      <c r="M118" s="57"/>
      <c r="N118" s="57"/>
      <c r="O118" s="58"/>
      <c r="P118" s="59"/>
      <c r="T118" s="61"/>
      <c r="U118" s="44"/>
      <c r="V118" s="44"/>
    </row>
    <row r="119" spans="1:22" ht="12.75" customHeight="1">
      <c r="A119" s="53"/>
      <c r="B119" s="54"/>
      <c r="C119" s="97"/>
      <c r="D119" s="102"/>
      <c r="E119" s="102"/>
      <c r="F119" s="55"/>
      <c r="G119" s="55"/>
      <c r="H119" s="143"/>
      <c r="I119" s="70"/>
      <c r="J119" s="70"/>
      <c r="K119" s="65"/>
      <c r="L119" s="56"/>
      <c r="M119" s="57"/>
      <c r="N119" s="57"/>
      <c r="O119" s="58"/>
      <c r="P119" s="59"/>
      <c r="T119" s="61"/>
      <c r="U119" s="44"/>
      <c r="V119" s="44"/>
    </row>
    <row r="120" spans="1:22" ht="12.75" customHeight="1">
      <c r="A120" s="53"/>
      <c r="B120" s="54"/>
      <c r="C120" s="97"/>
      <c r="D120" s="102"/>
      <c r="E120" s="102"/>
      <c r="F120" s="55"/>
      <c r="G120" s="55"/>
      <c r="H120" s="143"/>
      <c r="I120" s="70"/>
      <c r="J120" s="70"/>
      <c r="K120" s="65"/>
      <c r="L120" s="56"/>
      <c r="M120" s="57"/>
      <c r="N120" s="57"/>
      <c r="O120" s="58"/>
      <c r="P120" s="59"/>
      <c r="T120" s="61"/>
      <c r="U120" s="44"/>
      <c r="V120" s="44"/>
    </row>
    <row r="121" spans="1:22" ht="12.75" customHeight="1">
      <c r="A121" s="53"/>
      <c r="B121" s="54"/>
      <c r="C121" s="97"/>
      <c r="D121" s="102"/>
      <c r="E121" s="102"/>
      <c r="F121" s="55"/>
      <c r="G121" s="55"/>
      <c r="H121" s="143"/>
      <c r="I121" s="70"/>
      <c r="J121" s="70"/>
      <c r="K121" s="65"/>
      <c r="L121" s="56"/>
      <c r="M121" s="57"/>
      <c r="N121" s="57"/>
      <c r="O121" s="58"/>
      <c r="P121" s="59"/>
      <c r="T121" s="61"/>
      <c r="U121" s="44"/>
      <c r="V121" s="44"/>
    </row>
    <row r="122" spans="1:22" ht="12.75" customHeight="1">
      <c r="A122" s="53"/>
      <c r="B122" s="54"/>
      <c r="C122" s="97"/>
      <c r="D122" s="102"/>
      <c r="E122" s="102"/>
      <c r="F122" s="55"/>
      <c r="G122" s="55"/>
      <c r="H122" s="143"/>
      <c r="I122" s="70"/>
      <c r="J122" s="70"/>
      <c r="K122" s="65"/>
      <c r="L122" s="56"/>
      <c r="M122" s="57"/>
      <c r="N122" s="57"/>
      <c r="O122" s="58"/>
      <c r="P122" s="59"/>
      <c r="T122" s="61"/>
      <c r="U122" s="44"/>
      <c r="V122" s="44"/>
    </row>
    <row r="123" spans="1:22" ht="12.75" customHeight="1">
      <c r="A123" s="53"/>
      <c r="B123" s="54"/>
      <c r="C123" s="97"/>
      <c r="D123" s="102"/>
      <c r="E123" s="102"/>
      <c r="F123" s="55"/>
      <c r="G123" s="55"/>
      <c r="H123" s="143"/>
      <c r="I123" s="70"/>
      <c r="J123" s="70"/>
      <c r="K123" s="65"/>
      <c r="L123" s="56"/>
      <c r="M123" s="57"/>
      <c r="N123" s="57"/>
      <c r="O123" s="58"/>
      <c r="P123" s="59"/>
      <c r="S123" s="63"/>
      <c r="T123" s="61"/>
      <c r="U123" s="44"/>
      <c r="V123" s="44"/>
    </row>
    <row r="124" spans="1:22" ht="12.75" customHeight="1">
      <c r="A124" s="53"/>
      <c r="B124" s="54"/>
      <c r="C124" s="97"/>
      <c r="D124" s="102"/>
      <c r="E124" s="102"/>
      <c r="F124" s="55"/>
      <c r="G124" s="55"/>
      <c r="H124" s="142"/>
      <c r="I124" s="70"/>
      <c r="J124" s="70"/>
      <c r="K124" s="65"/>
      <c r="L124" s="56"/>
      <c r="M124" s="57"/>
      <c r="N124" s="57"/>
      <c r="O124" s="58"/>
      <c r="P124" s="59"/>
      <c r="S124" s="63"/>
      <c r="T124" s="61"/>
      <c r="U124" s="44"/>
      <c r="V124" s="44"/>
    </row>
  </sheetData>
  <sheetProtection password="C440" sheet="1" objects="1" scenarios="1"/>
  <conditionalFormatting sqref="P1:IV65536 B1:K65536">
    <cfRule type="expression" priority="1" dxfId="0" stopIfTrue="1">
      <formula>$F1=1</formula>
    </cfRule>
  </conditionalFormatting>
  <printOptions horizontalCentered="1"/>
  <pageMargins left="0.75" right="0.5" top="1" bottom="1" header="0.5" footer="0.5"/>
  <pageSetup fitToHeight="1" fitToWidth="1" orientation="landscape" scale="27" r:id="rId2"/>
  <headerFooter alignWithMargins="0">
    <oddFooter>&amp;L&amp;D&amp;C&amp;"Charcoal,Bold"&amp;F — Progress Record&amp;R&amp;P of &amp;N</oddFooter>
  </headerFooter>
  <drawing r:id="rId1"/>
</worksheet>
</file>

<file path=xl/worksheets/sheet4.xml><?xml version="1.0" encoding="utf-8"?>
<worksheet xmlns="http://schemas.openxmlformats.org/spreadsheetml/2006/main" xmlns:r="http://schemas.openxmlformats.org/officeDocument/2006/relationships">
  <sheetPr codeName="Sheet7"/>
  <dimension ref="A1:D38"/>
  <sheetViews>
    <sheetView workbookViewId="0" topLeftCell="A19">
      <selection activeCell="B28" sqref="B28"/>
    </sheetView>
  </sheetViews>
  <sheetFormatPr defaultColWidth="9.140625" defaultRowHeight="12"/>
  <cols>
    <col min="1" max="1" width="33.7109375" style="4" customWidth="1"/>
    <col min="2" max="2" width="57.00390625" style="0" customWidth="1"/>
    <col min="3" max="3" width="21.8515625" style="0" customWidth="1"/>
    <col min="4" max="4" width="20.8515625" style="95" customWidth="1"/>
    <col min="5" max="16384" width="20.8515625" style="0" customWidth="1"/>
  </cols>
  <sheetData>
    <row r="1" spans="1:4" s="85" customFormat="1" ht="15.75">
      <c r="A1" s="83" t="s">
        <v>67</v>
      </c>
      <c r="B1" s="84" t="s">
        <v>68</v>
      </c>
      <c r="C1" s="83" t="s">
        <v>69</v>
      </c>
      <c r="D1" s="83" t="s">
        <v>70</v>
      </c>
    </row>
    <row r="2" spans="1:4" s="16" customFormat="1" ht="20.25">
      <c r="A2" s="86"/>
      <c r="B2" s="87"/>
      <c r="C2" s="88"/>
      <c r="D2" s="89"/>
    </row>
    <row r="3" spans="1:4" s="16" customFormat="1" ht="18">
      <c r="A3" s="90">
        <v>3</v>
      </c>
      <c r="B3" s="87"/>
      <c r="C3" s="88" t="s">
        <v>71</v>
      </c>
      <c r="D3" s="89"/>
    </row>
    <row r="4" spans="1:4" s="16" customFormat="1" ht="30">
      <c r="A4" s="90">
        <v>3.1</v>
      </c>
      <c r="B4" s="87" t="s">
        <v>72</v>
      </c>
      <c r="C4" s="88" t="s">
        <v>73</v>
      </c>
      <c r="D4" s="89"/>
    </row>
    <row r="5" spans="1:4" s="16" customFormat="1" ht="30">
      <c r="A5" s="90">
        <v>3.2</v>
      </c>
      <c r="B5" s="87" t="s">
        <v>74</v>
      </c>
      <c r="C5" s="88" t="s">
        <v>73</v>
      </c>
      <c r="D5" s="89"/>
    </row>
    <row r="6" spans="1:4" s="16" customFormat="1" ht="18">
      <c r="A6" s="90">
        <v>3.3</v>
      </c>
      <c r="B6" s="87" t="s">
        <v>75</v>
      </c>
      <c r="C6" s="88" t="s">
        <v>73</v>
      </c>
      <c r="D6" s="89"/>
    </row>
    <row r="7" spans="1:4" s="16" customFormat="1" ht="18">
      <c r="A7" s="90">
        <v>3.4</v>
      </c>
      <c r="B7" s="87" t="s">
        <v>76</v>
      </c>
      <c r="C7" s="88" t="s">
        <v>73</v>
      </c>
      <c r="D7" s="89"/>
    </row>
    <row r="8" spans="1:4" s="16" customFormat="1" ht="30">
      <c r="A8" s="90">
        <v>3.5</v>
      </c>
      <c r="B8" s="87" t="s">
        <v>77</v>
      </c>
      <c r="C8" s="88" t="s">
        <v>73</v>
      </c>
      <c r="D8" s="89"/>
    </row>
    <row r="9" spans="1:4" s="16" customFormat="1" ht="30">
      <c r="A9" s="90">
        <v>3.6</v>
      </c>
      <c r="B9" s="87" t="s">
        <v>78</v>
      </c>
      <c r="C9" s="88" t="s">
        <v>73</v>
      </c>
      <c r="D9" s="89"/>
    </row>
    <row r="10" spans="1:4" s="16" customFormat="1" ht="30">
      <c r="A10" s="90">
        <v>3.7</v>
      </c>
      <c r="B10" s="87" t="s">
        <v>79</v>
      </c>
      <c r="C10" s="91" t="s">
        <v>73</v>
      </c>
      <c r="D10" s="89"/>
    </row>
    <row r="11" spans="1:4" s="16" customFormat="1" ht="30">
      <c r="A11" s="90">
        <v>3.8</v>
      </c>
      <c r="B11" s="87" t="s">
        <v>80</v>
      </c>
      <c r="C11" s="91" t="s">
        <v>73</v>
      </c>
      <c r="D11" s="89"/>
    </row>
    <row r="12" spans="1:4" s="16" customFormat="1" ht="30">
      <c r="A12" s="90">
        <v>3.9</v>
      </c>
      <c r="B12" s="87" t="s">
        <v>81</v>
      </c>
      <c r="C12" s="91" t="s">
        <v>73</v>
      </c>
      <c r="D12" s="89"/>
    </row>
    <row r="13" spans="1:4" s="16" customFormat="1" ht="18">
      <c r="A13" s="92">
        <v>3.99</v>
      </c>
      <c r="B13" s="87" t="s">
        <v>82</v>
      </c>
      <c r="C13" s="91" t="s">
        <v>73</v>
      </c>
      <c r="D13" s="89"/>
    </row>
    <row r="14" spans="1:4" s="16" customFormat="1" ht="18">
      <c r="A14" s="93">
        <v>3.999</v>
      </c>
      <c r="B14" s="87" t="s">
        <v>83</v>
      </c>
      <c r="C14" s="91" t="s">
        <v>84</v>
      </c>
      <c r="D14" s="89"/>
    </row>
    <row r="15" spans="1:4" s="16" customFormat="1" ht="30">
      <c r="A15" s="90" t="s">
        <v>85</v>
      </c>
      <c r="B15" s="87" t="s">
        <v>86</v>
      </c>
      <c r="C15" s="91" t="s">
        <v>73</v>
      </c>
      <c r="D15" s="89"/>
    </row>
    <row r="16" spans="1:4" s="16" customFormat="1" ht="30">
      <c r="A16" s="90" t="s">
        <v>87</v>
      </c>
      <c r="B16" s="87" t="s">
        <v>88</v>
      </c>
      <c r="C16" s="91" t="s">
        <v>73</v>
      </c>
      <c r="D16" s="94">
        <v>35872</v>
      </c>
    </row>
    <row r="17" spans="1:4" s="16" customFormat="1" ht="30">
      <c r="A17" s="90" t="s">
        <v>89</v>
      </c>
      <c r="B17" s="87" t="s">
        <v>90</v>
      </c>
      <c r="C17" s="91" t="s">
        <v>73</v>
      </c>
      <c r="D17" s="94">
        <v>35879</v>
      </c>
    </row>
    <row r="18" spans="1:4" s="16" customFormat="1" ht="18">
      <c r="A18" s="90" t="s">
        <v>91</v>
      </c>
      <c r="B18" s="87" t="s">
        <v>92</v>
      </c>
      <c r="C18" s="91" t="s">
        <v>73</v>
      </c>
      <c r="D18" s="94">
        <v>35882</v>
      </c>
    </row>
    <row r="19" spans="1:4" s="16" customFormat="1" ht="45">
      <c r="A19" s="90" t="s">
        <v>93</v>
      </c>
      <c r="B19" s="87" t="s">
        <v>94</v>
      </c>
      <c r="C19" s="91" t="s">
        <v>73</v>
      </c>
      <c r="D19" s="94">
        <v>35882</v>
      </c>
    </row>
    <row r="20" spans="1:4" s="16" customFormat="1" ht="18">
      <c r="A20" s="90" t="s">
        <v>95</v>
      </c>
      <c r="B20" s="87" t="s">
        <v>96</v>
      </c>
      <c r="C20" s="91" t="s">
        <v>73</v>
      </c>
      <c r="D20" s="94">
        <v>35883</v>
      </c>
    </row>
    <row r="21" spans="1:4" s="16" customFormat="1" ht="18">
      <c r="A21" s="90" t="s">
        <v>97</v>
      </c>
      <c r="B21" s="87" t="s">
        <v>98</v>
      </c>
      <c r="C21" s="91" t="s">
        <v>73</v>
      </c>
      <c r="D21" s="94">
        <v>35884</v>
      </c>
    </row>
    <row r="22" spans="1:4" s="16" customFormat="1" ht="30">
      <c r="A22" s="90" t="s">
        <v>99</v>
      </c>
      <c r="B22" s="87" t="s">
        <v>100</v>
      </c>
      <c r="C22" s="91" t="s">
        <v>73</v>
      </c>
      <c r="D22" s="94">
        <v>35943</v>
      </c>
    </row>
    <row r="23" spans="1:4" s="16" customFormat="1" ht="30">
      <c r="A23" s="90" t="s">
        <v>101</v>
      </c>
      <c r="B23" s="87" t="s">
        <v>102</v>
      </c>
      <c r="C23" s="91" t="s">
        <v>73</v>
      </c>
      <c r="D23" s="94">
        <v>35949</v>
      </c>
    </row>
    <row r="24" spans="1:4" s="16" customFormat="1" ht="30">
      <c r="A24" s="90" t="s">
        <v>103</v>
      </c>
      <c r="B24" s="87" t="s">
        <v>104</v>
      </c>
      <c r="C24" s="91" t="s">
        <v>73</v>
      </c>
      <c r="D24" s="94">
        <v>35952</v>
      </c>
    </row>
    <row r="25" spans="1:4" s="16" customFormat="1" ht="90">
      <c r="A25" s="90">
        <v>4.6</v>
      </c>
      <c r="B25" s="87" t="s">
        <v>114</v>
      </c>
      <c r="C25" s="91" t="s">
        <v>73</v>
      </c>
      <c r="D25" s="94">
        <v>36091</v>
      </c>
    </row>
    <row r="26" spans="1:4" ht="45">
      <c r="A26" s="90" t="s">
        <v>113</v>
      </c>
      <c r="B26" s="87" t="s">
        <v>115</v>
      </c>
      <c r="C26" s="91" t="s">
        <v>73</v>
      </c>
      <c r="D26" s="94">
        <v>37668</v>
      </c>
    </row>
    <row r="27" spans="1:4" ht="36">
      <c r="A27" s="90" t="s">
        <v>116</v>
      </c>
      <c r="B27" s="87" t="s">
        <v>117</v>
      </c>
      <c r="C27" s="91" t="s">
        <v>73</v>
      </c>
      <c r="D27" s="94">
        <v>37673</v>
      </c>
    </row>
    <row r="28" spans="1:2" ht="15">
      <c r="A28" s="14"/>
      <c r="B28" s="18"/>
    </row>
    <row r="29" spans="1:2" ht="15">
      <c r="A29" s="14"/>
      <c r="B29" s="18"/>
    </row>
    <row r="30" spans="1:2" ht="15">
      <c r="A30" s="14"/>
      <c r="B30" s="20"/>
    </row>
    <row r="31" spans="1:2" ht="15">
      <c r="A31" s="14"/>
      <c r="B31" s="18"/>
    </row>
    <row r="32" spans="1:2" ht="15">
      <c r="A32" s="14"/>
      <c r="B32" s="18"/>
    </row>
    <row r="33" spans="1:2" ht="15">
      <c r="A33" s="14"/>
      <c r="B33" s="20"/>
    </row>
    <row r="34" spans="1:2" ht="22.5" customHeight="1">
      <c r="A34" s="14"/>
      <c r="B34" s="18"/>
    </row>
    <row r="35" spans="1:2" ht="15">
      <c r="A35" s="19"/>
      <c r="B35" s="18"/>
    </row>
    <row r="36" spans="1:2" ht="15">
      <c r="A36" s="17"/>
      <c r="B36" s="21"/>
    </row>
    <row r="37" spans="1:2" ht="15">
      <c r="A37" s="14"/>
      <c r="B37" s="21"/>
    </row>
    <row r="38" spans="1:2" ht="15">
      <c r="A38" s="17"/>
      <c r="B38" s="20"/>
    </row>
  </sheetData>
  <sheetProtection password="C440" sheet="1" objects="1" scenarios="1"/>
  <printOptions horizontalCentered="1"/>
  <pageMargins left="0.75" right="0.75" top="1" bottom="1" header="0.5" footer="0.5"/>
  <pageSetup orientation="portrait"/>
  <headerFooter alignWithMargins="0">
    <oddFooter>&amp;L&amp;A&amp;C&amp;"Helvetica,Bold"&amp;12Standard Chart Template Instructrions&amp;R&amp;P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Frenchypoo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Standard Celeration Chart Successive Timings</dc:title>
  <dc:subject>Standard Celeration Chart</dc:subject>
  <dc:creator>Scott Born, Stuart Harder, &amp; Owen White</dc:creator>
  <cp:keywords/>
  <dc:description/>
  <cp:lastModifiedBy>sdb</cp:lastModifiedBy>
  <dcterms:created xsi:type="dcterms:W3CDTF">2003-01-26T05:42:23Z</dcterms:created>
  <dcterms:modified xsi:type="dcterms:W3CDTF">2003-02-21T07:08:31Z</dcterms:modified>
  <cp:category/>
  <cp:version/>
  <cp:contentType/>
  <cp:contentStatus/>
</cp:coreProperties>
</file>